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charts/chart1.xml" ContentType="application/vnd.openxmlformats-officedocument.drawingml.chart+xml"/>
  <Override PartName="/xl/drawings/drawing24.xml" ContentType="application/vnd.openxmlformats-officedocument.drawingml.chartshapes+xml"/>
  <Override PartName="/xl/drawings/drawing25.xml" ContentType="application/vnd.openxmlformats-officedocument.drawing+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6.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drawings/drawing27.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28.xml" ContentType="application/vnd.openxmlformats-officedocument.drawingml.chartshapes+xml"/>
  <Override PartName="/xl/drawings/drawing29.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drawings/drawing30.xml" ContentType="application/vnd.openxmlformats-officedocument.drawing+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31.xml" ContentType="application/vnd.openxmlformats-officedocument.drawing+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32.xml" ContentType="application/vnd.openxmlformats-officedocument.drawing+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33.xml" ContentType="application/vnd.openxmlformats-officedocument.drawing+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drawings/drawing34.xml" ContentType="application/vnd.openxmlformats-officedocument.drawing+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35.xml" ContentType="application/vnd.openxmlformats-officedocument.drawing+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drawings/drawing3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defaultThemeVersion="166925"/>
  <mc:AlternateContent xmlns:mc="http://schemas.openxmlformats.org/markup-compatibility/2006">
    <mc:Choice Requires="x15">
      <x15ac:absPath xmlns:x15ac="http://schemas.microsoft.com/office/spreadsheetml/2010/11/ac" url="\\fs\Areas\SGI\1-SGI_IE   Informes - Estadistica\ESTADISTICAS\ANUAL\ESTADÍSTICA 2022\0. DISEÑO DE CUADROS Y GRAFICOS\02. ACTUALIZACION - DISEÑO\"/>
    </mc:Choice>
  </mc:AlternateContent>
  <xr:revisionPtr revIDLastSave="0" documentId="13_ncr:1_{D581746A-4209-43B8-BC32-EC77F4272C93}" xr6:coauthVersionLast="47" xr6:coauthVersionMax="47" xr10:uidLastSave="{00000000-0000-0000-0000-000000000000}"/>
  <bookViews>
    <workbookView xWindow="-120" yWindow="-120" windowWidth="29040" windowHeight="15840" xr2:uid="{E19D5976-777C-4572-8BFE-427DF1E6FACB}"/>
  </bookViews>
  <sheets>
    <sheet name="Índice" sheetId="29" r:id="rId1"/>
    <sheet name="C1" sheetId="46" r:id="rId2"/>
    <sheet name="C2" sheetId="48" r:id="rId3"/>
    <sheet name="C3" sheetId="55" r:id="rId4"/>
    <sheet name="C4" sheetId="56" r:id="rId5"/>
    <sheet name="C5" sheetId="57" r:id="rId6"/>
    <sheet name="C6" sheetId="58" r:id="rId7"/>
    <sheet name="C7" sheetId="60" r:id="rId8"/>
    <sheet name="C8" sheetId="59" r:id="rId9"/>
    <sheet name="C9" sheetId="51" r:id="rId10"/>
    <sheet name="C10" sheetId="61" r:id="rId11"/>
    <sheet name="C11" sheetId="62" r:id="rId12"/>
    <sheet name="C12" sheetId="31" r:id="rId13"/>
    <sheet name="C13" sheetId="32" r:id="rId14"/>
    <sheet name="C14" sheetId="35" r:id="rId15"/>
    <sheet name="C15" sheetId="33" r:id="rId16"/>
    <sheet name="C16" sheetId="34" r:id="rId17"/>
    <sheet name="C17" sheetId="36" r:id="rId18"/>
    <sheet name="C18" sheetId="38" r:id="rId19"/>
    <sheet name="C19" sheetId="39" r:id="rId20"/>
    <sheet name="C20" sheetId="40" r:id="rId21"/>
    <sheet name="C21" sheetId="37" r:id="rId22"/>
    <sheet name="G1" sheetId="64" r:id="rId23"/>
    <sheet name="G2" sheetId="66" r:id="rId24"/>
    <sheet name="G3" sheetId="67" r:id="rId25"/>
    <sheet name="G4" sheetId="68" r:id="rId26"/>
    <sheet name="G5" sheetId="69" r:id="rId27"/>
    <sheet name="G6" sheetId="30" r:id="rId28"/>
    <sheet name="G7" sheetId="41" r:id="rId29"/>
    <sheet name="G8" sheetId="42" r:id="rId30"/>
    <sheet name="G9" sheetId="43" r:id="rId31"/>
    <sheet name="G10" sheetId="44" r:id="rId32"/>
    <sheet name="G11" sheetId="45" r:id="rId33"/>
    <sheet name="DATA" sheetId="5" r:id="rId34"/>
  </sheets>
  <externalReferences>
    <externalReference r:id="rId35"/>
  </externalReferences>
  <definedNames>
    <definedName name="_xlnm._FilterDatabase" localSheetId="1" hidden="1">'C1'!#REF!</definedName>
    <definedName name="_xlnm._FilterDatabase" localSheetId="11" hidden="1">'C11'!$B$7:$Q$100</definedName>
    <definedName name="_xlnm._FilterDatabase" localSheetId="12" hidden="1">'C12'!$C$7:$K$322</definedName>
    <definedName name="_xlnm._FilterDatabase" localSheetId="2" hidden="1">'C2'!#REF!</definedName>
    <definedName name="_xlnm._FilterDatabase" localSheetId="5" hidden="1">'C5'!$B$7:$O$122</definedName>
    <definedName name="_xlnm._FilterDatabase" localSheetId="6" hidden="1">'C6'!$B$7:$P$62</definedName>
    <definedName name="_xlnm._FilterDatabase" localSheetId="7" hidden="1">'C7'!$B$7:$P$23</definedName>
    <definedName name="_xlnm._FilterDatabase" localSheetId="8" hidden="1">'C8'!$B$7:$P$24</definedName>
    <definedName name="_xlnm._FilterDatabase" localSheetId="9" hidden="1">'C9'!#REF!</definedName>
    <definedName name="_xlnm._FilterDatabase" localSheetId="33" hidden="1">DATA!$F$11:$G$107</definedName>
    <definedName name="_WEB1">[1]PAG_WEB1!$A$1:$L$43</definedName>
    <definedName name="_WEB2" localSheetId="10">#REF!</definedName>
    <definedName name="_WEB2">#REF!</definedName>
    <definedName name="_xlnm.Print_Area" localSheetId="10">'C10'!$A$1:$S$75</definedName>
    <definedName name="_xlnm.Print_Area" localSheetId="5">'C5'!$A$1:$AJ$187</definedName>
    <definedName name="_xlnm.Database" localSheetId="10">#REF!</definedName>
    <definedName name="_xlnm.Database">#REF!</definedName>
    <definedName name="CUADRO21" localSheetId="10">#REF!</definedName>
    <definedName name="CUADRO21">#REF!</definedName>
    <definedName name="CUADRO21B" localSheetId="10">#REF!</definedName>
    <definedName name="CUADRO21B">#REF!</definedName>
    <definedName name="CUADRO22" localSheetId="10">#REF!</definedName>
    <definedName name="CUADRO22">#REF!</definedName>
    <definedName name="CUADRO23" localSheetId="10">#REF!</definedName>
    <definedName name="CUADRO23">#REF!</definedName>
    <definedName name="CUADRO23B" localSheetId="10">#REF!</definedName>
    <definedName name="CUADRO23B">#REF!</definedName>
    <definedName name="CUADRO25" localSheetId="10">#REF!</definedName>
    <definedName name="CUADRO25">#REF!</definedName>
    <definedName name="CUADRO25B" localSheetId="10">#REF!</definedName>
    <definedName name="CUADRO25B">#REF!</definedName>
    <definedName name="J" localSheetId="10">#REF!</definedName>
    <definedName name="J">#REF!</definedName>
    <definedName name="MD">[1]MD!$A$1:$U$62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H813" i="5" l="1"/>
  <c r="AI813" i="5"/>
  <c r="AJ813" i="5"/>
  <c r="AK813" i="5"/>
  <c r="AL813" i="5"/>
  <c r="AM813" i="5"/>
  <c r="AN813" i="5"/>
  <c r="AO813" i="5"/>
  <c r="AP813" i="5"/>
  <c r="AQ813" i="5"/>
  <c r="AR813" i="5"/>
  <c r="AS813" i="5"/>
  <c r="AT813" i="5"/>
  <c r="AU813" i="5"/>
  <c r="AV813" i="5"/>
  <c r="AW813" i="5"/>
  <c r="AX813" i="5"/>
  <c r="AY813" i="5"/>
  <c r="AZ813" i="5"/>
  <c r="BA813" i="5"/>
  <c r="BB813" i="5"/>
  <c r="BC813" i="5"/>
  <c r="BD813" i="5"/>
  <c r="BE813" i="5"/>
  <c r="BF813" i="5"/>
  <c r="BG813" i="5"/>
  <c r="BH813" i="5"/>
  <c r="BI813" i="5"/>
  <c r="BJ813" i="5"/>
  <c r="BK813" i="5"/>
  <c r="BL813" i="5"/>
  <c r="AH814" i="5"/>
  <c r="AI814" i="5"/>
  <c r="AJ814" i="5"/>
  <c r="AK814" i="5"/>
  <c r="AL814" i="5"/>
  <c r="AM814" i="5"/>
  <c r="AN814" i="5"/>
  <c r="AO814" i="5"/>
  <c r="AP814" i="5"/>
  <c r="AQ814" i="5"/>
  <c r="AR814" i="5"/>
  <c r="AS814" i="5"/>
  <c r="AT814" i="5"/>
  <c r="AU814" i="5"/>
  <c r="AV814" i="5"/>
  <c r="AW814" i="5"/>
  <c r="AX814" i="5"/>
  <c r="AY814" i="5"/>
  <c r="AZ814" i="5"/>
  <c r="BA814" i="5"/>
  <c r="BB814" i="5"/>
  <c r="BC814" i="5"/>
  <c r="BD814" i="5"/>
  <c r="BE814" i="5"/>
  <c r="BF814" i="5"/>
  <c r="BG814" i="5"/>
  <c r="BH814" i="5"/>
  <c r="BI814" i="5"/>
  <c r="BJ814" i="5"/>
  <c r="BK814" i="5"/>
  <c r="BL814" i="5"/>
  <c r="AH815" i="5"/>
  <c r="AI815" i="5"/>
  <c r="AJ815" i="5"/>
  <c r="AK815" i="5"/>
  <c r="AL815" i="5"/>
  <c r="AM815" i="5"/>
  <c r="AN815" i="5"/>
  <c r="AO815" i="5"/>
  <c r="AP815" i="5"/>
  <c r="AQ815" i="5"/>
  <c r="AR815" i="5"/>
  <c r="AS815" i="5"/>
  <c r="AT815" i="5"/>
  <c r="AU815" i="5"/>
  <c r="AV815" i="5"/>
  <c r="AW815" i="5"/>
  <c r="AX815" i="5"/>
  <c r="AY815" i="5"/>
  <c r="AZ815" i="5"/>
  <c r="BA815" i="5"/>
  <c r="BB815" i="5"/>
  <c r="BC815" i="5"/>
  <c r="BD815" i="5"/>
  <c r="BE815" i="5"/>
  <c r="BF815" i="5"/>
  <c r="BG815" i="5"/>
  <c r="BH815" i="5"/>
  <c r="BI815" i="5"/>
  <c r="BJ815" i="5"/>
  <c r="BK815" i="5"/>
  <c r="BL815" i="5"/>
  <c r="AH816" i="5"/>
  <c r="AI816" i="5"/>
  <c r="AJ816" i="5"/>
  <c r="AK816" i="5"/>
  <c r="AL816" i="5"/>
  <c r="AM816" i="5"/>
  <c r="AN816" i="5"/>
  <c r="AO816" i="5"/>
  <c r="AP816" i="5"/>
  <c r="AQ816" i="5"/>
  <c r="AR816" i="5"/>
  <c r="AS816" i="5"/>
  <c r="AT816" i="5"/>
  <c r="AU816" i="5"/>
  <c r="AV816" i="5"/>
  <c r="AW816" i="5"/>
  <c r="AX816" i="5"/>
  <c r="AY816" i="5"/>
  <c r="AZ816" i="5"/>
  <c r="BA816" i="5"/>
  <c r="BB816" i="5"/>
  <c r="BC816" i="5"/>
  <c r="BD816" i="5"/>
  <c r="BE816" i="5"/>
  <c r="BF816" i="5"/>
  <c r="BG816" i="5"/>
  <c r="BH816" i="5"/>
  <c r="BI816" i="5"/>
  <c r="BJ816" i="5"/>
  <c r="BK816" i="5"/>
  <c r="BL816" i="5"/>
  <c r="AH817" i="5"/>
  <c r="AI817" i="5"/>
  <c r="AJ817" i="5"/>
  <c r="AK817" i="5"/>
  <c r="AL817" i="5"/>
  <c r="AM817" i="5"/>
  <c r="AN817" i="5"/>
  <c r="AO817" i="5"/>
  <c r="AP817" i="5"/>
  <c r="AQ817" i="5"/>
  <c r="AR817" i="5"/>
  <c r="AS817" i="5"/>
  <c r="AT817" i="5"/>
  <c r="AU817" i="5"/>
  <c r="AV817" i="5"/>
  <c r="AW817" i="5"/>
  <c r="AX817" i="5"/>
  <c r="AY817" i="5"/>
  <c r="AZ817" i="5"/>
  <c r="BA817" i="5"/>
  <c r="BB817" i="5"/>
  <c r="BC817" i="5"/>
  <c r="BD817" i="5"/>
  <c r="BE817" i="5"/>
  <c r="BF817" i="5"/>
  <c r="BG817" i="5"/>
  <c r="BH817" i="5"/>
  <c r="BI817" i="5"/>
  <c r="BJ817" i="5"/>
  <c r="BK817" i="5"/>
  <c r="BL817" i="5"/>
  <c r="AH818" i="5"/>
  <c r="AI818" i="5"/>
  <c r="AJ818" i="5"/>
  <c r="AK818" i="5"/>
  <c r="AL818" i="5"/>
  <c r="AM818" i="5"/>
  <c r="AN818" i="5"/>
  <c r="AO818" i="5"/>
  <c r="AP818" i="5"/>
  <c r="AQ818" i="5"/>
  <c r="AR818" i="5"/>
  <c r="AS818" i="5"/>
  <c r="AT818" i="5"/>
  <c r="AU818" i="5"/>
  <c r="AV818" i="5"/>
  <c r="AW818" i="5"/>
  <c r="AX818" i="5"/>
  <c r="AY818" i="5"/>
  <c r="AZ818" i="5"/>
  <c r="BA818" i="5"/>
  <c r="BB818" i="5"/>
  <c r="BC818" i="5"/>
  <c r="BD818" i="5"/>
  <c r="BE818" i="5"/>
  <c r="BF818" i="5"/>
  <c r="BG818" i="5"/>
  <c r="BH818" i="5"/>
  <c r="BI818" i="5"/>
  <c r="BJ818" i="5"/>
  <c r="BK818" i="5"/>
  <c r="BL818" i="5"/>
  <c r="AH819" i="5"/>
  <c r="AI819" i="5"/>
  <c r="AJ819" i="5"/>
  <c r="AK819" i="5"/>
  <c r="AL819" i="5"/>
  <c r="AM819" i="5"/>
  <c r="AN819" i="5"/>
  <c r="AO819" i="5"/>
  <c r="AP819" i="5"/>
  <c r="AQ819" i="5"/>
  <c r="AR819" i="5"/>
  <c r="AS819" i="5"/>
  <c r="AT819" i="5"/>
  <c r="AU819" i="5"/>
  <c r="AV819" i="5"/>
  <c r="AW819" i="5"/>
  <c r="AX819" i="5"/>
  <c r="AY819" i="5"/>
  <c r="AZ819" i="5"/>
  <c r="BA819" i="5"/>
  <c r="BB819" i="5"/>
  <c r="BC819" i="5"/>
  <c r="BD819" i="5"/>
  <c r="BE819" i="5"/>
  <c r="BF819" i="5"/>
  <c r="BG819" i="5"/>
  <c r="BH819" i="5"/>
  <c r="BI819" i="5"/>
  <c r="BJ819" i="5"/>
  <c r="BK819" i="5"/>
  <c r="BL819" i="5"/>
  <c r="AH820" i="5"/>
  <c r="AI820" i="5"/>
  <c r="AJ820" i="5"/>
  <c r="AK820" i="5"/>
  <c r="AL820" i="5"/>
  <c r="AM820" i="5"/>
  <c r="AN820" i="5"/>
  <c r="AO820" i="5"/>
  <c r="AP820" i="5"/>
  <c r="AQ820" i="5"/>
  <c r="AR820" i="5"/>
  <c r="AS820" i="5"/>
  <c r="AT820" i="5"/>
  <c r="AU820" i="5"/>
  <c r="AV820" i="5"/>
  <c r="AW820" i="5"/>
  <c r="AX820" i="5"/>
  <c r="AY820" i="5"/>
  <c r="AZ820" i="5"/>
  <c r="BA820" i="5"/>
  <c r="BB820" i="5"/>
  <c r="BC820" i="5"/>
  <c r="BD820" i="5"/>
  <c r="BE820" i="5"/>
  <c r="BF820" i="5"/>
  <c r="BG820" i="5"/>
  <c r="BH820" i="5"/>
  <c r="BI820" i="5"/>
  <c r="BJ820" i="5"/>
  <c r="BK820" i="5"/>
  <c r="BL820" i="5"/>
  <c r="AH821" i="5"/>
  <c r="AI821" i="5"/>
  <c r="AJ821" i="5"/>
  <c r="AK821" i="5"/>
  <c r="AL821" i="5"/>
  <c r="AM821" i="5"/>
  <c r="AN821" i="5"/>
  <c r="AO821" i="5"/>
  <c r="AP821" i="5"/>
  <c r="AQ821" i="5"/>
  <c r="AR821" i="5"/>
  <c r="AS821" i="5"/>
  <c r="AT821" i="5"/>
  <c r="AU821" i="5"/>
  <c r="AV821" i="5"/>
  <c r="AW821" i="5"/>
  <c r="AX821" i="5"/>
  <c r="AY821" i="5"/>
  <c r="AZ821" i="5"/>
  <c r="BA821" i="5"/>
  <c r="BB821" i="5"/>
  <c r="BC821" i="5"/>
  <c r="BD821" i="5"/>
  <c r="BE821" i="5"/>
  <c r="BF821" i="5"/>
  <c r="BG821" i="5"/>
  <c r="BH821" i="5"/>
  <c r="BI821" i="5"/>
  <c r="BJ821" i="5"/>
  <c r="BK821" i="5"/>
  <c r="BL821" i="5"/>
  <c r="AH727" i="5"/>
  <c r="AI727" i="5"/>
  <c r="AJ727" i="5"/>
  <c r="AK727" i="5"/>
  <c r="AL727" i="5"/>
  <c r="AM727" i="5"/>
  <c r="AN727" i="5"/>
  <c r="AO727" i="5"/>
  <c r="AP727" i="5"/>
  <c r="AQ727" i="5"/>
  <c r="AR727" i="5"/>
  <c r="AS727" i="5"/>
  <c r="AT727" i="5"/>
  <c r="AU727" i="5"/>
  <c r="AV727" i="5"/>
  <c r="AW727" i="5"/>
  <c r="AX727" i="5"/>
  <c r="AY727" i="5"/>
  <c r="AZ727" i="5"/>
  <c r="BA727" i="5"/>
  <c r="BB727" i="5"/>
  <c r="BC727" i="5"/>
  <c r="BD727" i="5"/>
  <c r="BE727" i="5"/>
  <c r="BF727" i="5"/>
  <c r="BG727" i="5"/>
  <c r="BH727" i="5"/>
  <c r="BI727" i="5"/>
  <c r="BJ727" i="5"/>
  <c r="BK727" i="5"/>
  <c r="BL727" i="5"/>
  <c r="AH728" i="5"/>
  <c r="AI728" i="5"/>
  <c r="AJ728" i="5"/>
  <c r="AK728" i="5"/>
  <c r="AL728" i="5"/>
  <c r="AM728" i="5"/>
  <c r="AN728" i="5"/>
  <c r="AO728" i="5"/>
  <c r="AP728" i="5"/>
  <c r="AQ728" i="5"/>
  <c r="AR728" i="5"/>
  <c r="AS728" i="5"/>
  <c r="AT728" i="5"/>
  <c r="AU728" i="5"/>
  <c r="AV728" i="5"/>
  <c r="AW728" i="5"/>
  <c r="AX728" i="5"/>
  <c r="AY728" i="5"/>
  <c r="AZ728" i="5"/>
  <c r="BA728" i="5"/>
  <c r="BB728" i="5"/>
  <c r="BC728" i="5"/>
  <c r="BD728" i="5"/>
  <c r="BE728" i="5"/>
  <c r="BF728" i="5"/>
  <c r="BG728" i="5"/>
  <c r="BH728" i="5"/>
  <c r="BI728" i="5"/>
  <c r="BJ728" i="5"/>
  <c r="BK728" i="5"/>
  <c r="BL728" i="5"/>
  <c r="AH729" i="5"/>
  <c r="AI729" i="5"/>
  <c r="AJ729" i="5"/>
  <c r="AK729" i="5"/>
  <c r="AL729" i="5"/>
  <c r="AM729" i="5"/>
  <c r="AN729" i="5"/>
  <c r="AO729" i="5"/>
  <c r="AP729" i="5"/>
  <c r="AQ729" i="5"/>
  <c r="AR729" i="5"/>
  <c r="AS729" i="5"/>
  <c r="AT729" i="5"/>
  <c r="AU729" i="5"/>
  <c r="AV729" i="5"/>
  <c r="AW729" i="5"/>
  <c r="AX729" i="5"/>
  <c r="AY729" i="5"/>
  <c r="AZ729" i="5"/>
  <c r="BA729" i="5"/>
  <c r="BB729" i="5"/>
  <c r="BC729" i="5"/>
  <c r="BD729" i="5"/>
  <c r="BE729" i="5"/>
  <c r="BF729" i="5"/>
  <c r="BG729" i="5"/>
  <c r="BH729" i="5"/>
  <c r="BI729" i="5"/>
  <c r="BJ729" i="5"/>
  <c r="BK729" i="5"/>
  <c r="BL729" i="5"/>
  <c r="AH730" i="5"/>
  <c r="AI730" i="5"/>
  <c r="AJ730" i="5"/>
  <c r="AK730" i="5"/>
  <c r="AL730" i="5"/>
  <c r="AM730" i="5"/>
  <c r="AN730" i="5"/>
  <c r="AO730" i="5"/>
  <c r="AP730" i="5"/>
  <c r="AQ730" i="5"/>
  <c r="AR730" i="5"/>
  <c r="AS730" i="5"/>
  <c r="AT730" i="5"/>
  <c r="AU730" i="5"/>
  <c r="AV730" i="5"/>
  <c r="AW730" i="5"/>
  <c r="AX730" i="5"/>
  <c r="AY730" i="5"/>
  <c r="AZ730" i="5"/>
  <c r="BA730" i="5"/>
  <c r="BB730" i="5"/>
  <c r="BC730" i="5"/>
  <c r="BD730" i="5"/>
  <c r="BE730" i="5"/>
  <c r="BF730" i="5"/>
  <c r="BG730" i="5"/>
  <c r="BH730" i="5"/>
  <c r="BI730" i="5"/>
  <c r="BJ730" i="5"/>
  <c r="BK730" i="5"/>
  <c r="BL730" i="5"/>
  <c r="AH731" i="5"/>
  <c r="AI731" i="5"/>
  <c r="AJ731" i="5"/>
  <c r="AK731" i="5"/>
  <c r="AL731" i="5"/>
  <c r="AM731" i="5"/>
  <c r="AN731" i="5"/>
  <c r="AO731" i="5"/>
  <c r="AP731" i="5"/>
  <c r="AQ731" i="5"/>
  <c r="AR731" i="5"/>
  <c r="AS731" i="5"/>
  <c r="AT731" i="5"/>
  <c r="AU731" i="5"/>
  <c r="AV731" i="5"/>
  <c r="AW731" i="5"/>
  <c r="AX731" i="5"/>
  <c r="AY731" i="5"/>
  <c r="AZ731" i="5"/>
  <c r="BA731" i="5"/>
  <c r="BB731" i="5"/>
  <c r="BC731" i="5"/>
  <c r="BD731" i="5"/>
  <c r="BE731" i="5"/>
  <c r="BF731" i="5"/>
  <c r="BG731" i="5"/>
  <c r="BH731" i="5"/>
  <c r="BI731" i="5"/>
  <c r="BJ731" i="5"/>
  <c r="BK731" i="5"/>
  <c r="BL731" i="5"/>
  <c r="AH732" i="5"/>
  <c r="AI732" i="5"/>
  <c r="AJ732" i="5"/>
  <c r="AK732" i="5"/>
  <c r="AL732" i="5"/>
  <c r="AM732" i="5"/>
  <c r="AN732" i="5"/>
  <c r="AO732" i="5"/>
  <c r="AP732" i="5"/>
  <c r="AQ732" i="5"/>
  <c r="AR732" i="5"/>
  <c r="AS732" i="5"/>
  <c r="AT732" i="5"/>
  <c r="AU732" i="5"/>
  <c r="AV732" i="5"/>
  <c r="AW732" i="5"/>
  <c r="AX732" i="5"/>
  <c r="AY732" i="5"/>
  <c r="AZ732" i="5"/>
  <c r="BA732" i="5"/>
  <c r="BB732" i="5"/>
  <c r="BC732" i="5"/>
  <c r="BD732" i="5"/>
  <c r="BE732" i="5"/>
  <c r="BF732" i="5"/>
  <c r="BG732" i="5"/>
  <c r="BH732" i="5"/>
  <c r="BI732" i="5"/>
  <c r="BJ732" i="5"/>
  <c r="BK732" i="5"/>
  <c r="BL732" i="5"/>
  <c r="AH733" i="5"/>
  <c r="AI733" i="5"/>
  <c r="AJ733" i="5"/>
  <c r="AK733" i="5"/>
  <c r="AL733" i="5"/>
  <c r="AM733" i="5"/>
  <c r="AN733" i="5"/>
  <c r="AO733" i="5"/>
  <c r="AP733" i="5"/>
  <c r="AQ733" i="5"/>
  <c r="AR733" i="5"/>
  <c r="AS733" i="5"/>
  <c r="AT733" i="5"/>
  <c r="AU733" i="5"/>
  <c r="AV733" i="5"/>
  <c r="AW733" i="5"/>
  <c r="AX733" i="5"/>
  <c r="AY733" i="5"/>
  <c r="AZ733" i="5"/>
  <c r="BA733" i="5"/>
  <c r="BB733" i="5"/>
  <c r="BC733" i="5"/>
  <c r="BD733" i="5"/>
  <c r="BE733" i="5"/>
  <c r="BF733" i="5"/>
  <c r="BG733" i="5"/>
  <c r="BH733" i="5"/>
  <c r="BI733" i="5"/>
  <c r="BJ733" i="5"/>
  <c r="BK733" i="5"/>
  <c r="BL733" i="5"/>
  <c r="AH734" i="5"/>
  <c r="AI734" i="5"/>
  <c r="AJ734" i="5"/>
  <c r="AK734" i="5"/>
  <c r="AL734" i="5"/>
  <c r="AM734" i="5"/>
  <c r="AN734" i="5"/>
  <c r="AO734" i="5"/>
  <c r="AP734" i="5"/>
  <c r="AQ734" i="5"/>
  <c r="AR734" i="5"/>
  <c r="AS734" i="5"/>
  <c r="AT734" i="5"/>
  <c r="AU734" i="5"/>
  <c r="AV734" i="5"/>
  <c r="AW734" i="5"/>
  <c r="AX734" i="5"/>
  <c r="AY734" i="5"/>
  <c r="AZ734" i="5"/>
  <c r="BA734" i="5"/>
  <c r="BB734" i="5"/>
  <c r="BC734" i="5"/>
  <c r="BD734" i="5"/>
  <c r="BE734" i="5"/>
  <c r="BF734" i="5"/>
  <c r="BG734" i="5"/>
  <c r="BH734" i="5"/>
  <c r="BI734" i="5"/>
  <c r="BJ734" i="5"/>
  <c r="BK734" i="5"/>
  <c r="BL734" i="5"/>
  <c r="AH735" i="5"/>
  <c r="AI735" i="5"/>
  <c r="AJ735" i="5"/>
  <c r="AK735" i="5"/>
  <c r="AL735" i="5"/>
  <c r="AM735" i="5"/>
  <c r="AN735" i="5"/>
  <c r="AO735" i="5"/>
  <c r="AP735" i="5"/>
  <c r="AQ735" i="5"/>
  <c r="AR735" i="5"/>
  <c r="AS735" i="5"/>
  <c r="AT735" i="5"/>
  <c r="AU735" i="5"/>
  <c r="AV735" i="5"/>
  <c r="AW735" i="5"/>
  <c r="AX735" i="5"/>
  <c r="AY735" i="5"/>
  <c r="AZ735" i="5"/>
  <c r="BA735" i="5"/>
  <c r="BB735" i="5"/>
  <c r="BC735" i="5"/>
  <c r="BD735" i="5"/>
  <c r="BE735" i="5"/>
  <c r="BF735" i="5"/>
  <c r="BG735" i="5"/>
  <c r="BH735" i="5"/>
  <c r="BI735" i="5"/>
  <c r="BJ735" i="5"/>
  <c r="BK735" i="5"/>
  <c r="BL735" i="5"/>
  <c r="AH736" i="5"/>
  <c r="AI736" i="5"/>
  <c r="AJ736" i="5"/>
  <c r="AK736" i="5"/>
  <c r="AL736" i="5"/>
  <c r="AM736" i="5"/>
  <c r="AN736" i="5"/>
  <c r="AO736" i="5"/>
  <c r="AP736" i="5"/>
  <c r="AQ736" i="5"/>
  <c r="AR736" i="5"/>
  <c r="AS736" i="5"/>
  <c r="AT736" i="5"/>
  <c r="AU736" i="5"/>
  <c r="AV736" i="5"/>
  <c r="AW736" i="5"/>
  <c r="AX736" i="5"/>
  <c r="AY736" i="5"/>
  <c r="AZ736" i="5"/>
  <c r="BA736" i="5"/>
  <c r="BB736" i="5"/>
  <c r="BC736" i="5"/>
  <c r="BD736" i="5"/>
  <c r="BE736" i="5"/>
  <c r="BF736" i="5"/>
  <c r="BG736" i="5"/>
  <c r="BH736" i="5"/>
  <c r="BI736" i="5"/>
  <c r="BJ736" i="5"/>
  <c r="BK736" i="5"/>
  <c r="BL736" i="5"/>
  <c r="AH737" i="5"/>
  <c r="AI737" i="5"/>
  <c r="AJ737" i="5"/>
  <c r="AK737" i="5"/>
  <c r="AL737" i="5"/>
  <c r="AM737" i="5"/>
  <c r="AN737" i="5"/>
  <c r="AO737" i="5"/>
  <c r="AP737" i="5"/>
  <c r="AQ737" i="5"/>
  <c r="AR737" i="5"/>
  <c r="AS737" i="5"/>
  <c r="AT737" i="5"/>
  <c r="AU737" i="5"/>
  <c r="AV737" i="5"/>
  <c r="AW737" i="5"/>
  <c r="AX737" i="5"/>
  <c r="AY737" i="5"/>
  <c r="AZ737" i="5"/>
  <c r="BA737" i="5"/>
  <c r="BB737" i="5"/>
  <c r="BC737" i="5"/>
  <c r="BD737" i="5"/>
  <c r="BE737" i="5"/>
  <c r="BF737" i="5"/>
  <c r="BG737" i="5"/>
  <c r="BH737" i="5"/>
  <c r="BI737" i="5"/>
  <c r="BJ737" i="5"/>
  <c r="BK737" i="5"/>
  <c r="BL737" i="5"/>
  <c r="AH738" i="5"/>
  <c r="AI738" i="5"/>
  <c r="AJ738" i="5"/>
  <c r="AK738" i="5"/>
  <c r="AL738" i="5"/>
  <c r="AM738" i="5"/>
  <c r="AN738" i="5"/>
  <c r="AO738" i="5"/>
  <c r="AP738" i="5"/>
  <c r="AQ738" i="5"/>
  <c r="AR738" i="5"/>
  <c r="AS738" i="5"/>
  <c r="AT738" i="5"/>
  <c r="AU738" i="5"/>
  <c r="AV738" i="5"/>
  <c r="AW738" i="5"/>
  <c r="AX738" i="5"/>
  <c r="AY738" i="5"/>
  <c r="AZ738" i="5"/>
  <c r="BA738" i="5"/>
  <c r="BB738" i="5"/>
  <c r="BC738" i="5"/>
  <c r="BD738" i="5"/>
  <c r="BE738" i="5"/>
  <c r="BF738" i="5"/>
  <c r="BG738" i="5"/>
  <c r="BH738" i="5"/>
  <c r="BI738" i="5"/>
  <c r="BJ738" i="5"/>
  <c r="BK738" i="5"/>
  <c r="BL738" i="5"/>
  <c r="AH739" i="5"/>
  <c r="AI739" i="5"/>
  <c r="AJ739" i="5"/>
  <c r="AK739" i="5"/>
  <c r="AL739" i="5"/>
  <c r="AM739" i="5"/>
  <c r="AN739" i="5"/>
  <c r="AO739" i="5"/>
  <c r="AP739" i="5"/>
  <c r="AQ739" i="5"/>
  <c r="AR739" i="5"/>
  <c r="AS739" i="5"/>
  <c r="AT739" i="5"/>
  <c r="AU739" i="5"/>
  <c r="AV739" i="5"/>
  <c r="AW739" i="5"/>
  <c r="AX739" i="5"/>
  <c r="AY739" i="5"/>
  <c r="AZ739" i="5"/>
  <c r="BA739" i="5"/>
  <c r="BB739" i="5"/>
  <c r="BC739" i="5"/>
  <c r="BD739" i="5"/>
  <c r="BE739" i="5"/>
  <c r="BF739" i="5"/>
  <c r="BG739" i="5"/>
  <c r="BH739" i="5"/>
  <c r="BI739" i="5"/>
  <c r="BJ739" i="5"/>
  <c r="BK739" i="5"/>
  <c r="BL739" i="5"/>
  <c r="AH740" i="5"/>
  <c r="AI740" i="5"/>
  <c r="AJ740" i="5"/>
  <c r="AK740" i="5"/>
  <c r="AL740" i="5"/>
  <c r="AM740" i="5"/>
  <c r="AN740" i="5"/>
  <c r="AO740" i="5"/>
  <c r="AP740" i="5"/>
  <c r="AQ740" i="5"/>
  <c r="AR740" i="5"/>
  <c r="AS740" i="5"/>
  <c r="AT740" i="5"/>
  <c r="AU740" i="5"/>
  <c r="AV740" i="5"/>
  <c r="AW740" i="5"/>
  <c r="AX740" i="5"/>
  <c r="AY740" i="5"/>
  <c r="AZ740" i="5"/>
  <c r="BA740" i="5"/>
  <c r="BB740" i="5"/>
  <c r="BC740" i="5"/>
  <c r="BD740" i="5"/>
  <c r="BE740" i="5"/>
  <c r="BF740" i="5"/>
  <c r="BG740" i="5"/>
  <c r="BH740" i="5"/>
  <c r="BI740" i="5"/>
  <c r="BJ740" i="5"/>
  <c r="BK740" i="5"/>
  <c r="BL740" i="5"/>
  <c r="AH741" i="5"/>
  <c r="AI741" i="5"/>
  <c r="AJ741" i="5"/>
  <c r="AK741" i="5"/>
  <c r="AL741" i="5"/>
  <c r="AM741" i="5"/>
  <c r="AN741" i="5"/>
  <c r="AO741" i="5"/>
  <c r="AP741" i="5"/>
  <c r="AQ741" i="5"/>
  <c r="AR741" i="5"/>
  <c r="AS741" i="5"/>
  <c r="AT741" i="5"/>
  <c r="AU741" i="5"/>
  <c r="AV741" i="5"/>
  <c r="AW741" i="5"/>
  <c r="AX741" i="5"/>
  <c r="AY741" i="5"/>
  <c r="AZ741" i="5"/>
  <c r="BA741" i="5"/>
  <c r="BB741" i="5"/>
  <c r="BC741" i="5"/>
  <c r="BD741" i="5"/>
  <c r="BE741" i="5"/>
  <c r="BF741" i="5"/>
  <c r="BG741" i="5"/>
  <c r="BH741" i="5"/>
  <c r="BI741" i="5"/>
  <c r="BJ741" i="5"/>
  <c r="BK741" i="5"/>
  <c r="BL741" i="5"/>
  <c r="AH742" i="5"/>
  <c r="AI742" i="5"/>
  <c r="AJ742" i="5"/>
  <c r="AK742" i="5"/>
  <c r="AL742" i="5"/>
  <c r="AM742" i="5"/>
  <c r="AN742" i="5"/>
  <c r="AO742" i="5"/>
  <c r="AP742" i="5"/>
  <c r="AQ742" i="5"/>
  <c r="AR742" i="5"/>
  <c r="AS742" i="5"/>
  <c r="AT742" i="5"/>
  <c r="AU742" i="5"/>
  <c r="AV742" i="5"/>
  <c r="AW742" i="5"/>
  <c r="AX742" i="5"/>
  <c r="AY742" i="5"/>
  <c r="AZ742" i="5"/>
  <c r="BA742" i="5"/>
  <c r="BB742" i="5"/>
  <c r="BC742" i="5"/>
  <c r="BD742" i="5"/>
  <c r="BE742" i="5"/>
  <c r="BF742" i="5"/>
  <c r="BG742" i="5"/>
  <c r="BH742" i="5"/>
  <c r="BI742" i="5"/>
  <c r="BJ742" i="5"/>
  <c r="BK742" i="5"/>
  <c r="BL742" i="5"/>
  <c r="AH743" i="5"/>
  <c r="AI743" i="5"/>
  <c r="AJ743" i="5"/>
  <c r="AK743" i="5"/>
  <c r="AL743" i="5"/>
  <c r="AM743" i="5"/>
  <c r="AN743" i="5"/>
  <c r="AO743" i="5"/>
  <c r="AP743" i="5"/>
  <c r="AQ743" i="5"/>
  <c r="AR743" i="5"/>
  <c r="AS743" i="5"/>
  <c r="AT743" i="5"/>
  <c r="AU743" i="5"/>
  <c r="AV743" i="5"/>
  <c r="AW743" i="5"/>
  <c r="AX743" i="5"/>
  <c r="AY743" i="5"/>
  <c r="AZ743" i="5"/>
  <c r="BA743" i="5"/>
  <c r="BB743" i="5"/>
  <c r="BC743" i="5"/>
  <c r="BD743" i="5"/>
  <c r="BE743" i="5"/>
  <c r="BF743" i="5"/>
  <c r="BG743" i="5"/>
  <c r="BH743" i="5"/>
  <c r="BI743" i="5"/>
  <c r="BJ743" i="5"/>
  <c r="BK743" i="5"/>
  <c r="BL743" i="5"/>
  <c r="AH744" i="5"/>
  <c r="AI744" i="5"/>
  <c r="AJ744" i="5"/>
  <c r="AK744" i="5"/>
  <c r="AL744" i="5"/>
  <c r="AM744" i="5"/>
  <c r="AN744" i="5"/>
  <c r="AO744" i="5"/>
  <c r="AP744" i="5"/>
  <c r="AQ744" i="5"/>
  <c r="AR744" i="5"/>
  <c r="AS744" i="5"/>
  <c r="AT744" i="5"/>
  <c r="AU744" i="5"/>
  <c r="AV744" i="5"/>
  <c r="AW744" i="5"/>
  <c r="AX744" i="5"/>
  <c r="AY744" i="5"/>
  <c r="AZ744" i="5"/>
  <c r="BA744" i="5"/>
  <c r="BB744" i="5"/>
  <c r="BC744" i="5"/>
  <c r="BD744" i="5"/>
  <c r="BE744" i="5"/>
  <c r="BF744" i="5"/>
  <c r="BG744" i="5"/>
  <c r="BH744" i="5"/>
  <c r="BI744" i="5"/>
  <c r="BJ744" i="5"/>
  <c r="BK744" i="5"/>
  <c r="BL744" i="5"/>
  <c r="AH745" i="5"/>
  <c r="AI745" i="5"/>
  <c r="AJ745" i="5"/>
  <c r="AK745" i="5"/>
  <c r="AL745" i="5"/>
  <c r="AM745" i="5"/>
  <c r="AN745" i="5"/>
  <c r="AO745" i="5"/>
  <c r="AP745" i="5"/>
  <c r="AQ745" i="5"/>
  <c r="AR745" i="5"/>
  <c r="AS745" i="5"/>
  <c r="AT745" i="5"/>
  <c r="AU745" i="5"/>
  <c r="AV745" i="5"/>
  <c r="AW745" i="5"/>
  <c r="AX745" i="5"/>
  <c r="AY745" i="5"/>
  <c r="AZ745" i="5"/>
  <c r="BA745" i="5"/>
  <c r="BB745" i="5"/>
  <c r="BC745" i="5"/>
  <c r="BD745" i="5"/>
  <c r="BE745" i="5"/>
  <c r="BF745" i="5"/>
  <c r="BG745" i="5"/>
  <c r="BH745" i="5"/>
  <c r="BI745" i="5"/>
  <c r="BJ745" i="5"/>
  <c r="BK745" i="5"/>
  <c r="BL745" i="5"/>
  <c r="AH746" i="5"/>
  <c r="AI746" i="5"/>
  <c r="AJ746" i="5"/>
  <c r="AK746" i="5"/>
  <c r="AL746" i="5"/>
  <c r="AM746" i="5"/>
  <c r="AN746" i="5"/>
  <c r="AO746" i="5"/>
  <c r="AP746" i="5"/>
  <c r="AQ746" i="5"/>
  <c r="AR746" i="5"/>
  <c r="AS746" i="5"/>
  <c r="AT746" i="5"/>
  <c r="AU746" i="5"/>
  <c r="AV746" i="5"/>
  <c r="AW746" i="5"/>
  <c r="AX746" i="5"/>
  <c r="AY746" i="5"/>
  <c r="AZ746" i="5"/>
  <c r="BA746" i="5"/>
  <c r="BB746" i="5"/>
  <c r="BC746" i="5"/>
  <c r="BD746" i="5"/>
  <c r="BE746" i="5"/>
  <c r="BF746" i="5"/>
  <c r="BG746" i="5"/>
  <c r="BH746" i="5"/>
  <c r="BI746" i="5"/>
  <c r="BJ746" i="5"/>
  <c r="BK746" i="5"/>
  <c r="BL746" i="5"/>
  <c r="AH747" i="5"/>
  <c r="AI747" i="5"/>
  <c r="AJ747" i="5"/>
  <c r="AK747" i="5"/>
  <c r="AL747" i="5"/>
  <c r="AM747" i="5"/>
  <c r="AN747" i="5"/>
  <c r="AO747" i="5"/>
  <c r="AP747" i="5"/>
  <c r="AQ747" i="5"/>
  <c r="AR747" i="5"/>
  <c r="AS747" i="5"/>
  <c r="AT747" i="5"/>
  <c r="AU747" i="5"/>
  <c r="AV747" i="5"/>
  <c r="AW747" i="5"/>
  <c r="AX747" i="5"/>
  <c r="AY747" i="5"/>
  <c r="AZ747" i="5"/>
  <c r="BA747" i="5"/>
  <c r="BB747" i="5"/>
  <c r="BC747" i="5"/>
  <c r="BD747" i="5"/>
  <c r="BE747" i="5"/>
  <c r="BF747" i="5"/>
  <c r="BG747" i="5"/>
  <c r="BH747" i="5"/>
  <c r="BI747" i="5"/>
  <c r="BJ747" i="5"/>
  <c r="BK747" i="5"/>
  <c r="BL747" i="5"/>
  <c r="AH748" i="5"/>
  <c r="AI748" i="5"/>
  <c r="AJ748" i="5"/>
  <c r="AK748" i="5"/>
  <c r="AL748" i="5"/>
  <c r="AM748" i="5"/>
  <c r="AN748" i="5"/>
  <c r="AO748" i="5"/>
  <c r="AP748" i="5"/>
  <c r="AQ748" i="5"/>
  <c r="AR748" i="5"/>
  <c r="AS748" i="5"/>
  <c r="AT748" i="5"/>
  <c r="AU748" i="5"/>
  <c r="AV748" i="5"/>
  <c r="AW748" i="5"/>
  <c r="AX748" i="5"/>
  <c r="AY748" i="5"/>
  <c r="AZ748" i="5"/>
  <c r="BA748" i="5"/>
  <c r="BB748" i="5"/>
  <c r="BC748" i="5"/>
  <c r="BD748" i="5"/>
  <c r="BE748" i="5"/>
  <c r="BF748" i="5"/>
  <c r="BG748" i="5"/>
  <c r="BH748" i="5"/>
  <c r="BI748" i="5"/>
  <c r="BJ748" i="5"/>
  <c r="BK748" i="5"/>
  <c r="BL748" i="5"/>
  <c r="AH749" i="5"/>
  <c r="AI749" i="5"/>
  <c r="AJ749" i="5"/>
  <c r="AK749" i="5"/>
  <c r="AL749" i="5"/>
  <c r="AM749" i="5"/>
  <c r="AN749" i="5"/>
  <c r="AO749" i="5"/>
  <c r="AP749" i="5"/>
  <c r="AQ749" i="5"/>
  <c r="AR749" i="5"/>
  <c r="AS749" i="5"/>
  <c r="AT749" i="5"/>
  <c r="AU749" i="5"/>
  <c r="AV749" i="5"/>
  <c r="AW749" i="5"/>
  <c r="AX749" i="5"/>
  <c r="AY749" i="5"/>
  <c r="AZ749" i="5"/>
  <c r="BA749" i="5"/>
  <c r="BB749" i="5"/>
  <c r="BC749" i="5"/>
  <c r="BD749" i="5"/>
  <c r="BE749" i="5"/>
  <c r="BF749" i="5"/>
  <c r="BG749" i="5"/>
  <c r="BH749" i="5"/>
  <c r="BI749" i="5"/>
  <c r="BJ749" i="5"/>
  <c r="BK749" i="5"/>
  <c r="BL749" i="5"/>
  <c r="AH750" i="5"/>
  <c r="AI750" i="5"/>
  <c r="AJ750" i="5"/>
  <c r="AK750" i="5"/>
  <c r="AL750" i="5"/>
  <c r="AM750" i="5"/>
  <c r="AN750" i="5"/>
  <c r="AO750" i="5"/>
  <c r="AP750" i="5"/>
  <c r="AQ750" i="5"/>
  <c r="AR750" i="5"/>
  <c r="AS750" i="5"/>
  <c r="AT750" i="5"/>
  <c r="AU750" i="5"/>
  <c r="AV750" i="5"/>
  <c r="AW750" i="5"/>
  <c r="AX750" i="5"/>
  <c r="AY750" i="5"/>
  <c r="AZ750" i="5"/>
  <c r="BA750" i="5"/>
  <c r="BB750" i="5"/>
  <c r="BC750" i="5"/>
  <c r="BD750" i="5"/>
  <c r="BE750" i="5"/>
  <c r="BF750" i="5"/>
  <c r="BG750" i="5"/>
  <c r="BH750" i="5"/>
  <c r="BI750" i="5"/>
  <c r="BJ750" i="5"/>
  <c r="BK750" i="5"/>
  <c r="BL750" i="5"/>
  <c r="AH751" i="5"/>
  <c r="AI751" i="5"/>
  <c r="AJ751" i="5"/>
  <c r="AK751" i="5"/>
  <c r="AL751" i="5"/>
  <c r="AM751" i="5"/>
  <c r="AN751" i="5"/>
  <c r="AO751" i="5"/>
  <c r="AP751" i="5"/>
  <c r="AQ751" i="5"/>
  <c r="AR751" i="5"/>
  <c r="AS751" i="5"/>
  <c r="AT751" i="5"/>
  <c r="AU751" i="5"/>
  <c r="AV751" i="5"/>
  <c r="AW751" i="5"/>
  <c r="AX751" i="5"/>
  <c r="AY751" i="5"/>
  <c r="AZ751" i="5"/>
  <c r="BA751" i="5"/>
  <c r="BB751" i="5"/>
  <c r="BC751" i="5"/>
  <c r="BD751" i="5"/>
  <c r="BE751" i="5"/>
  <c r="BF751" i="5"/>
  <c r="BG751" i="5"/>
  <c r="BH751" i="5"/>
  <c r="BI751" i="5"/>
  <c r="BJ751" i="5"/>
  <c r="BK751" i="5"/>
  <c r="BL751" i="5"/>
  <c r="AH752" i="5"/>
  <c r="AI752" i="5"/>
  <c r="AJ752" i="5"/>
  <c r="AK752" i="5"/>
  <c r="AL752" i="5"/>
  <c r="AM752" i="5"/>
  <c r="AN752" i="5"/>
  <c r="AO752" i="5"/>
  <c r="AP752" i="5"/>
  <c r="AQ752" i="5"/>
  <c r="AR752" i="5"/>
  <c r="AS752" i="5"/>
  <c r="AT752" i="5"/>
  <c r="AU752" i="5"/>
  <c r="AV752" i="5"/>
  <c r="AW752" i="5"/>
  <c r="AX752" i="5"/>
  <c r="AY752" i="5"/>
  <c r="AZ752" i="5"/>
  <c r="BA752" i="5"/>
  <c r="BB752" i="5"/>
  <c r="BC752" i="5"/>
  <c r="BD752" i="5"/>
  <c r="BE752" i="5"/>
  <c r="BF752" i="5"/>
  <c r="BG752" i="5"/>
  <c r="BH752" i="5"/>
  <c r="BI752" i="5"/>
  <c r="BJ752" i="5"/>
  <c r="BK752" i="5"/>
  <c r="BL752" i="5"/>
  <c r="AH753" i="5"/>
  <c r="AI753" i="5"/>
  <c r="AJ753" i="5"/>
  <c r="AK753" i="5"/>
  <c r="AL753" i="5"/>
  <c r="AM753" i="5"/>
  <c r="AN753" i="5"/>
  <c r="AO753" i="5"/>
  <c r="AP753" i="5"/>
  <c r="AQ753" i="5"/>
  <c r="AR753" i="5"/>
  <c r="AS753" i="5"/>
  <c r="AT753" i="5"/>
  <c r="AU753" i="5"/>
  <c r="AV753" i="5"/>
  <c r="AW753" i="5"/>
  <c r="AX753" i="5"/>
  <c r="AY753" i="5"/>
  <c r="AZ753" i="5"/>
  <c r="BA753" i="5"/>
  <c r="BB753" i="5"/>
  <c r="BC753" i="5"/>
  <c r="BD753" i="5"/>
  <c r="BE753" i="5"/>
  <c r="BF753" i="5"/>
  <c r="BG753" i="5"/>
  <c r="BH753" i="5"/>
  <c r="BI753" i="5"/>
  <c r="BJ753" i="5"/>
  <c r="BK753" i="5"/>
  <c r="BL753" i="5"/>
  <c r="AH754" i="5"/>
  <c r="AI754" i="5"/>
  <c r="AJ754" i="5"/>
  <c r="AK754" i="5"/>
  <c r="AL754" i="5"/>
  <c r="AM754" i="5"/>
  <c r="AN754" i="5"/>
  <c r="AO754" i="5"/>
  <c r="AP754" i="5"/>
  <c r="AQ754" i="5"/>
  <c r="AR754" i="5"/>
  <c r="AS754" i="5"/>
  <c r="AT754" i="5"/>
  <c r="AU754" i="5"/>
  <c r="AV754" i="5"/>
  <c r="AW754" i="5"/>
  <c r="AX754" i="5"/>
  <c r="AY754" i="5"/>
  <c r="AZ754" i="5"/>
  <c r="BA754" i="5"/>
  <c r="BB754" i="5"/>
  <c r="BC754" i="5"/>
  <c r="BD754" i="5"/>
  <c r="BE754" i="5"/>
  <c r="BF754" i="5"/>
  <c r="BG754" i="5"/>
  <c r="BH754" i="5"/>
  <c r="BI754" i="5"/>
  <c r="BJ754" i="5"/>
  <c r="BK754" i="5"/>
  <c r="BL754" i="5"/>
  <c r="AH755" i="5"/>
  <c r="AI755" i="5"/>
  <c r="AJ755" i="5"/>
  <c r="AK755" i="5"/>
  <c r="AL755" i="5"/>
  <c r="AM755" i="5"/>
  <c r="AN755" i="5"/>
  <c r="AO755" i="5"/>
  <c r="AP755" i="5"/>
  <c r="AQ755" i="5"/>
  <c r="AR755" i="5"/>
  <c r="AS755" i="5"/>
  <c r="AT755" i="5"/>
  <c r="AU755" i="5"/>
  <c r="AV755" i="5"/>
  <c r="AW755" i="5"/>
  <c r="AX755" i="5"/>
  <c r="AY755" i="5"/>
  <c r="AZ755" i="5"/>
  <c r="BA755" i="5"/>
  <c r="BB755" i="5"/>
  <c r="BC755" i="5"/>
  <c r="BD755" i="5"/>
  <c r="BE755" i="5"/>
  <c r="BF755" i="5"/>
  <c r="BG755" i="5"/>
  <c r="BH755" i="5"/>
  <c r="BI755" i="5"/>
  <c r="BJ755" i="5"/>
  <c r="BK755" i="5"/>
  <c r="BL755" i="5"/>
  <c r="AH756" i="5"/>
  <c r="AI756" i="5"/>
  <c r="AJ756" i="5"/>
  <c r="AK756" i="5"/>
  <c r="AL756" i="5"/>
  <c r="AM756" i="5"/>
  <c r="AN756" i="5"/>
  <c r="AO756" i="5"/>
  <c r="AP756" i="5"/>
  <c r="AQ756" i="5"/>
  <c r="AR756" i="5"/>
  <c r="AS756" i="5"/>
  <c r="AT756" i="5"/>
  <c r="AU756" i="5"/>
  <c r="AV756" i="5"/>
  <c r="AW756" i="5"/>
  <c r="AX756" i="5"/>
  <c r="AY756" i="5"/>
  <c r="AZ756" i="5"/>
  <c r="BA756" i="5"/>
  <c r="BB756" i="5"/>
  <c r="BC756" i="5"/>
  <c r="BD756" i="5"/>
  <c r="BE756" i="5"/>
  <c r="BF756" i="5"/>
  <c r="BG756" i="5"/>
  <c r="BH756" i="5"/>
  <c r="BI756" i="5"/>
  <c r="BJ756" i="5"/>
  <c r="BK756" i="5"/>
  <c r="BL756" i="5"/>
  <c r="AH757" i="5"/>
  <c r="AI757" i="5"/>
  <c r="AJ757" i="5"/>
  <c r="AK757" i="5"/>
  <c r="AL757" i="5"/>
  <c r="AM757" i="5"/>
  <c r="AN757" i="5"/>
  <c r="AO757" i="5"/>
  <c r="AP757" i="5"/>
  <c r="AQ757" i="5"/>
  <c r="AR757" i="5"/>
  <c r="AS757" i="5"/>
  <c r="AT757" i="5"/>
  <c r="AU757" i="5"/>
  <c r="AV757" i="5"/>
  <c r="AW757" i="5"/>
  <c r="AX757" i="5"/>
  <c r="AY757" i="5"/>
  <c r="AZ757" i="5"/>
  <c r="BA757" i="5"/>
  <c r="BB757" i="5"/>
  <c r="BC757" i="5"/>
  <c r="BD757" i="5"/>
  <c r="BE757" i="5"/>
  <c r="BF757" i="5"/>
  <c r="BG757" i="5"/>
  <c r="BH757" i="5"/>
  <c r="BI757" i="5"/>
  <c r="BJ757" i="5"/>
  <c r="BK757" i="5"/>
  <c r="BL757" i="5"/>
  <c r="AH758" i="5"/>
  <c r="AI758" i="5"/>
  <c r="AJ758" i="5"/>
  <c r="AK758" i="5"/>
  <c r="AL758" i="5"/>
  <c r="AM758" i="5"/>
  <c r="AN758" i="5"/>
  <c r="AO758" i="5"/>
  <c r="AP758" i="5"/>
  <c r="AQ758" i="5"/>
  <c r="AR758" i="5"/>
  <c r="AS758" i="5"/>
  <c r="AT758" i="5"/>
  <c r="AU758" i="5"/>
  <c r="AV758" i="5"/>
  <c r="AW758" i="5"/>
  <c r="AX758" i="5"/>
  <c r="AY758" i="5"/>
  <c r="AZ758" i="5"/>
  <c r="BA758" i="5"/>
  <c r="BB758" i="5"/>
  <c r="BC758" i="5"/>
  <c r="BD758" i="5"/>
  <c r="BE758" i="5"/>
  <c r="BF758" i="5"/>
  <c r="BG758" i="5"/>
  <c r="BH758" i="5"/>
  <c r="BI758" i="5"/>
  <c r="BJ758" i="5"/>
  <c r="BK758" i="5"/>
  <c r="BL758" i="5"/>
  <c r="AH759" i="5"/>
  <c r="AI759" i="5"/>
  <c r="AJ759" i="5"/>
  <c r="AK759" i="5"/>
  <c r="AL759" i="5"/>
  <c r="AM759" i="5"/>
  <c r="AN759" i="5"/>
  <c r="AO759" i="5"/>
  <c r="AP759" i="5"/>
  <c r="AQ759" i="5"/>
  <c r="AR759" i="5"/>
  <c r="AS759" i="5"/>
  <c r="AT759" i="5"/>
  <c r="AU759" i="5"/>
  <c r="AV759" i="5"/>
  <c r="AW759" i="5"/>
  <c r="AX759" i="5"/>
  <c r="AY759" i="5"/>
  <c r="AZ759" i="5"/>
  <c r="BA759" i="5"/>
  <c r="BB759" i="5"/>
  <c r="BC759" i="5"/>
  <c r="BD759" i="5"/>
  <c r="BE759" i="5"/>
  <c r="BF759" i="5"/>
  <c r="BG759" i="5"/>
  <c r="BH759" i="5"/>
  <c r="BI759" i="5"/>
  <c r="BJ759" i="5"/>
  <c r="BK759" i="5"/>
  <c r="BL759" i="5"/>
  <c r="AH760" i="5"/>
  <c r="AI760" i="5"/>
  <c r="AJ760" i="5"/>
  <c r="AK760" i="5"/>
  <c r="AL760" i="5"/>
  <c r="AM760" i="5"/>
  <c r="AN760" i="5"/>
  <c r="AO760" i="5"/>
  <c r="AP760" i="5"/>
  <c r="AQ760" i="5"/>
  <c r="AR760" i="5"/>
  <c r="AS760" i="5"/>
  <c r="AT760" i="5"/>
  <c r="AU760" i="5"/>
  <c r="AV760" i="5"/>
  <c r="AW760" i="5"/>
  <c r="AX760" i="5"/>
  <c r="AY760" i="5"/>
  <c r="AZ760" i="5"/>
  <c r="BA760" i="5"/>
  <c r="BB760" i="5"/>
  <c r="BC760" i="5"/>
  <c r="BD760" i="5"/>
  <c r="BE760" i="5"/>
  <c r="BF760" i="5"/>
  <c r="BG760" i="5"/>
  <c r="BH760" i="5"/>
  <c r="BI760" i="5"/>
  <c r="BJ760" i="5"/>
  <c r="BK760" i="5"/>
  <c r="BL760" i="5"/>
  <c r="AH761" i="5"/>
  <c r="AI761" i="5"/>
  <c r="AJ761" i="5"/>
  <c r="AK761" i="5"/>
  <c r="AL761" i="5"/>
  <c r="AM761" i="5"/>
  <c r="AN761" i="5"/>
  <c r="AO761" i="5"/>
  <c r="AP761" i="5"/>
  <c r="AQ761" i="5"/>
  <c r="AR761" i="5"/>
  <c r="AS761" i="5"/>
  <c r="AT761" i="5"/>
  <c r="AU761" i="5"/>
  <c r="AV761" i="5"/>
  <c r="AW761" i="5"/>
  <c r="AX761" i="5"/>
  <c r="AY761" i="5"/>
  <c r="AZ761" i="5"/>
  <c r="BA761" i="5"/>
  <c r="BB761" i="5"/>
  <c r="BC761" i="5"/>
  <c r="BD761" i="5"/>
  <c r="BE761" i="5"/>
  <c r="BF761" i="5"/>
  <c r="BG761" i="5"/>
  <c r="BH761" i="5"/>
  <c r="BI761" i="5"/>
  <c r="BJ761" i="5"/>
  <c r="BK761" i="5"/>
  <c r="BL761" i="5"/>
  <c r="AH762" i="5"/>
  <c r="AI762" i="5"/>
  <c r="AJ762" i="5"/>
  <c r="AK762" i="5"/>
  <c r="AL762" i="5"/>
  <c r="AM762" i="5"/>
  <c r="AN762" i="5"/>
  <c r="AO762" i="5"/>
  <c r="AP762" i="5"/>
  <c r="AQ762" i="5"/>
  <c r="AR762" i="5"/>
  <c r="AS762" i="5"/>
  <c r="AT762" i="5"/>
  <c r="AU762" i="5"/>
  <c r="AV762" i="5"/>
  <c r="AW762" i="5"/>
  <c r="AX762" i="5"/>
  <c r="AY762" i="5"/>
  <c r="AZ762" i="5"/>
  <c r="BA762" i="5"/>
  <c r="BB762" i="5"/>
  <c r="BC762" i="5"/>
  <c r="BD762" i="5"/>
  <c r="BE762" i="5"/>
  <c r="BF762" i="5"/>
  <c r="BG762" i="5"/>
  <c r="BH762" i="5"/>
  <c r="BI762" i="5"/>
  <c r="BJ762" i="5"/>
  <c r="BK762" i="5"/>
  <c r="BL762" i="5"/>
  <c r="AH763" i="5"/>
  <c r="AI763" i="5"/>
  <c r="AJ763" i="5"/>
  <c r="AK763" i="5"/>
  <c r="AL763" i="5"/>
  <c r="AM763" i="5"/>
  <c r="AN763" i="5"/>
  <c r="AO763" i="5"/>
  <c r="AP763" i="5"/>
  <c r="AQ763" i="5"/>
  <c r="AR763" i="5"/>
  <c r="AS763" i="5"/>
  <c r="AT763" i="5"/>
  <c r="AU763" i="5"/>
  <c r="AV763" i="5"/>
  <c r="AW763" i="5"/>
  <c r="AX763" i="5"/>
  <c r="AY763" i="5"/>
  <c r="AZ763" i="5"/>
  <c r="BA763" i="5"/>
  <c r="BB763" i="5"/>
  <c r="BC763" i="5"/>
  <c r="BD763" i="5"/>
  <c r="BE763" i="5"/>
  <c r="BF763" i="5"/>
  <c r="BG763" i="5"/>
  <c r="BH763" i="5"/>
  <c r="BI763" i="5"/>
  <c r="BJ763" i="5"/>
  <c r="BK763" i="5"/>
  <c r="BL763" i="5"/>
  <c r="AH764" i="5"/>
  <c r="AI764" i="5"/>
  <c r="AJ764" i="5"/>
  <c r="AK764" i="5"/>
  <c r="AL764" i="5"/>
  <c r="AM764" i="5"/>
  <c r="AN764" i="5"/>
  <c r="AO764" i="5"/>
  <c r="AP764" i="5"/>
  <c r="AQ764" i="5"/>
  <c r="AR764" i="5"/>
  <c r="AS764" i="5"/>
  <c r="AT764" i="5"/>
  <c r="AU764" i="5"/>
  <c r="AV764" i="5"/>
  <c r="AW764" i="5"/>
  <c r="AX764" i="5"/>
  <c r="AY764" i="5"/>
  <c r="AZ764" i="5"/>
  <c r="BA764" i="5"/>
  <c r="BB764" i="5"/>
  <c r="BC764" i="5"/>
  <c r="BD764" i="5"/>
  <c r="BE764" i="5"/>
  <c r="BF764" i="5"/>
  <c r="BG764" i="5"/>
  <c r="BH764" i="5"/>
  <c r="BI764" i="5"/>
  <c r="BJ764" i="5"/>
  <c r="BK764" i="5"/>
  <c r="BL764" i="5"/>
  <c r="AH765" i="5"/>
  <c r="AI765" i="5"/>
  <c r="AJ765" i="5"/>
  <c r="AK765" i="5"/>
  <c r="AL765" i="5"/>
  <c r="AM765" i="5"/>
  <c r="AN765" i="5"/>
  <c r="AO765" i="5"/>
  <c r="AP765" i="5"/>
  <c r="AQ765" i="5"/>
  <c r="AR765" i="5"/>
  <c r="AS765" i="5"/>
  <c r="AT765" i="5"/>
  <c r="AU765" i="5"/>
  <c r="AV765" i="5"/>
  <c r="AW765" i="5"/>
  <c r="AX765" i="5"/>
  <c r="AY765" i="5"/>
  <c r="AZ765" i="5"/>
  <c r="BA765" i="5"/>
  <c r="BB765" i="5"/>
  <c r="BC765" i="5"/>
  <c r="BD765" i="5"/>
  <c r="BE765" i="5"/>
  <c r="BF765" i="5"/>
  <c r="BG765" i="5"/>
  <c r="BH765" i="5"/>
  <c r="BI765" i="5"/>
  <c r="BJ765" i="5"/>
  <c r="BK765" i="5"/>
  <c r="BL765" i="5"/>
  <c r="AH766" i="5"/>
  <c r="AI766" i="5"/>
  <c r="AJ766" i="5"/>
  <c r="AK766" i="5"/>
  <c r="AL766" i="5"/>
  <c r="AM766" i="5"/>
  <c r="AN766" i="5"/>
  <c r="AO766" i="5"/>
  <c r="AP766" i="5"/>
  <c r="AQ766" i="5"/>
  <c r="AR766" i="5"/>
  <c r="AS766" i="5"/>
  <c r="AT766" i="5"/>
  <c r="AU766" i="5"/>
  <c r="AV766" i="5"/>
  <c r="AW766" i="5"/>
  <c r="AX766" i="5"/>
  <c r="AY766" i="5"/>
  <c r="AZ766" i="5"/>
  <c r="BA766" i="5"/>
  <c r="BB766" i="5"/>
  <c r="BC766" i="5"/>
  <c r="BD766" i="5"/>
  <c r="BE766" i="5"/>
  <c r="BF766" i="5"/>
  <c r="BG766" i="5"/>
  <c r="BH766" i="5"/>
  <c r="BI766" i="5"/>
  <c r="BJ766" i="5"/>
  <c r="BK766" i="5"/>
  <c r="BL766" i="5"/>
  <c r="AH767" i="5"/>
  <c r="AI767" i="5"/>
  <c r="AJ767" i="5"/>
  <c r="AK767" i="5"/>
  <c r="AL767" i="5"/>
  <c r="AM767" i="5"/>
  <c r="AN767" i="5"/>
  <c r="AO767" i="5"/>
  <c r="AP767" i="5"/>
  <c r="AQ767" i="5"/>
  <c r="AR767" i="5"/>
  <c r="AS767" i="5"/>
  <c r="AT767" i="5"/>
  <c r="AU767" i="5"/>
  <c r="AV767" i="5"/>
  <c r="AW767" i="5"/>
  <c r="AX767" i="5"/>
  <c r="AY767" i="5"/>
  <c r="AZ767" i="5"/>
  <c r="BA767" i="5"/>
  <c r="BB767" i="5"/>
  <c r="BC767" i="5"/>
  <c r="BD767" i="5"/>
  <c r="BE767" i="5"/>
  <c r="BF767" i="5"/>
  <c r="BG767" i="5"/>
  <c r="BH767" i="5"/>
  <c r="BI767" i="5"/>
  <c r="BJ767" i="5"/>
  <c r="BK767" i="5"/>
  <c r="BL767" i="5"/>
  <c r="AH768" i="5"/>
  <c r="AI768" i="5"/>
  <c r="AJ768" i="5"/>
  <c r="AK768" i="5"/>
  <c r="AL768" i="5"/>
  <c r="AM768" i="5"/>
  <c r="AN768" i="5"/>
  <c r="AO768" i="5"/>
  <c r="AP768" i="5"/>
  <c r="AQ768" i="5"/>
  <c r="AR768" i="5"/>
  <c r="AS768" i="5"/>
  <c r="AT768" i="5"/>
  <c r="AU768" i="5"/>
  <c r="AV768" i="5"/>
  <c r="AW768" i="5"/>
  <c r="AX768" i="5"/>
  <c r="AY768" i="5"/>
  <c r="AZ768" i="5"/>
  <c r="BA768" i="5"/>
  <c r="BB768" i="5"/>
  <c r="BC768" i="5"/>
  <c r="BD768" i="5"/>
  <c r="BE768" i="5"/>
  <c r="BF768" i="5"/>
  <c r="BG768" i="5"/>
  <c r="BH768" i="5"/>
  <c r="BI768" i="5"/>
  <c r="BJ768" i="5"/>
  <c r="BK768" i="5"/>
  <c r="BL768" i="5"/>
  <c r="AH769" i="5"/>
  <c r="AI769" i="5"/>
  <c r="AJ769" i="5"/>
  <c r="AK769" i="5"/>
  <c r="AL769" i="5"/>
  <c r="AM769" i="5"/>
  <c r="AN769" i="5"/>
  <c r="AO769" i="5"/>
  <c r="AP769" i="5"/>
  <c r="AQ769" i="5"/>
  <c r="AR769" i="5"/>
  <c r="AS769" i="5"/>
  <c r="AT769" i="5"/>
  <c r="AU769" i="5"/>
  <c r="AV769" i="5"/>
  <c r="AW769" i="5"/>
  <c r="AX769" i="5"/>
  <c r="AY769" i="5"/>
  <c r="AZ769" i="5"/>
  <c r="BA769" i="5"/>
  <c r="BB769" i="5"/>
  <c r="BC769" i="5"/>
  <c r="BD769" i="5"/>
  <c r="BE769" i="5"/>
  <c r="BF769" i="5"/>
  <c r="BG769" i="5"/>
  <c r="BH769" i="5"/>
  <c r="BI769" i="5"/>
  <c r="BJ769" i="5"/>
  <c r="BK769" i="5"/>
  <c r="BL769" i="5"/>
  <c r="AH770" i="5"/>
  <c r="AI770" i="5"/>
  <c r="AJ770" i="5"/>
  <c r="AK770" i="5"/>
  <c r="AL770" i="5"/>
  <c r="AM770" i="5"/>
  <c r="AN770" i="5"/>
  <c r="AO770" i="5"/>
  <c r="AP770" i="5"/>
  <c r="AQ770" i="5"/>
  <c r="AR770" i="5"/>
  <c r="AS770" i="5"/>
  <c r="AT770" i="5"/>
  <c r="AU770" i="5"/>
  <c r="AV770" i="5"/>
  <c r="AW770" i="5"/>
  <c r="AX770" i="5"/>
  <c r="AY770" i="5"/>
  <c r="AZ770" i="5"/>
  <c r="BA770" i="5"/>
  <c r="BB770" i="5"/>
  <c r="BC770" i="5"/>
  <c r="BD770" i="5"/>
  <c r="BE770" i="5"/>
  <c r="BF770" i="5"/>
  <c r="BG770" i="5"/>
  <c r="BH770" i="5"/>
  <c r="BI770" i="5"/>
  <c r="BJ770" i="5"/>
  <c r="BK770" i="5"/>
  <c r="BL770" i="5"/>
  <c r="AH771" i="5"/>
  <c r="AI771" i="5"/>
  <c r="AJ771" i="5"/>
  <c r="AK771" i="5"/>
  <c r="AL771" i="5"/>
  <c r="AM771" i="5"/>
  <c r="AN771" i="5"/>
  <c r="AO771" i="5"/>
  <c r="AP771" i="5"/>
  <c r="AQ771" i="5"/>
  <c r="AR771" i="5"/>
  <c r="AS771" i="5"/>
  <c r="AT771" i="5"/>
  <c r="AU771" i="5"/>
  <c r="AV771" i="5"/>
  <c r="AW771" i="5"/>
  <c r="AX771" i="5"/>
  <c r="AY771" i="5"/>
  <c r="AZ771" i="5"/>
  <c r="BA771" i="5"/>
  <c r="BB771" i="5"/>
  <c r="BC771" i="5"/>
  <c r="BD771" i="5"/>
  <c r="BE771" i="5"/>
  <c r="BF771" i="5"/>
  <c r="BG771" i="5"/>
  <c r="BH771" i="5"/>
  <c r="BI771" i="5"/>
  <c r="BJ771" i="5"/>
  <c r="BK771" i="5"/>
  <c r="BL771" i="5"/>
  <c r="AH772" i="5"/>
  <c r="AI772" i="5"/>
  <c r="AJ772" i="5"/>
  <c r="AK772" i="5"/>
  <c r="AL772" i="5"/>
  <c r="AM772" i="5"/>
  <c r="AN772" i="5"/>
  <c r="AO772" i="5"/>
  <c r="AP772" i="5"/>
  <c r="AQ772" i="5"/>
  <c r="AR772" i="5"/>
  <c r="AS772" i="5"/>
  <c r="AT772" i="5"/>
  <c r="AU772" i="5"/>
  <c r="AV772" i="5"/>
  <c r="AW772" i="5"/>
  <c r="AX772" i="5"/>
  <c r="AY772" i="5"/>
  <c r="AZ772" i="5"/>
  <c r="BA772" i="5"/>
  <c r="BB772" i="5"/>
  <c r="BC772" i="5"/>
  <c r="BD772" i="5"/>
  <c r="BE772" i="5"/>
  <c r="BF772" i="5"/>
  <c r="BG772" i="5"/>
  <c r="BH772" i="5"/>
  <c r="BI772" i="5"/>
  <c r="BJ772" i="5"/>
  <c r="BK772" i="5"/>
  <c r="BL772" i="5"/>
  <c r="AH773" i="5"/>
  <c r="AI773" i="5"/>
  <c r="AJ773" i="5"/>
  <c r="AK773" i="5"/>
  <c r="AL773" i="5"/>
  <c r="AM773" i="5"/>
  <c r="AN773" i="5"/>
  <c r="AO773" i="5"/>
  <c r="AP773" i="5"/>
  <c r="AQ773" i="5"/>
  <c r="AR773" i="5"/>
  <c r="AS773" i="5"/>
  <c r="AT773" i="5"/>
  <c r="AU773" i="5"/>
  <c r="AV773" i="5"/>
  <c r="AW773" i="5"/>
  <c r="AX773" i="5"/>
  <c r="AY773" i="5"/>
  <c r="AZ773" i="5"/>
  <c r="BA773" i="5"/>
  <c r="BB773" i="5"/>
  <c r="BC773" i="5"/>
  <c r="BD773" i="5"/>
  <c r="BE773" i="5"/>
  <c r="BF773" i="5"/>
  <c r="BG773" i="5"/>
  <c r="BH773" i="5"/>
  <c r="BI773" i="5"/>
  <c r="BJ773" i="5"/>
  <c r="BK773" i="5"/>
  <c r="BL773" i="5"/>
  <c r="AH774" i="5"/>
  <c r="AI774" i="5"/>
  <c r="AJ774" i="5"/>
  <c r="AK774" i="5"/>
  <c r="AL774" i="5"/>
  <c r="AM774" i="5"/>
  <c r="AN774" i="5"/>
  <c r="AO774" i="5"/>
  <c r="AP774" i="5"/>
  <c r="AQ774" i="5"/>
  <c r="AR774" i="5"/>
  <c r="AS774" i="5"/>
  <c r="AT774" i="5"/>
  <c r="AU774" i="5"/>
  <c r="AV774" i="5"/>
  <c r="AW774" i="5"/>
  <c r="AX774" i="5"/>
  <c r="AY774" i="5"/>
  <c r="AZ774" i="5"/>
  <c r="BA774" i="5"/>
  <c r="BB774" i="5"/>
  <c r="BC774" i="5"/>
  <c r="BD774" i="5"/>
  <c r="BE774" i="5"/>
  <c r="BF774" i="5"/>
  <c r="BG774" i="5"/>
  <c r="BH774" i="5"/>
  <c r="BI774" i="5"/>
  <c r="BJ774" i="5"/>
  <c r="BK774" i="5"/>
  <c r="BL774" i="5"/>
  <c r="AH775" i="5"/>
  <c r="AI775" i="5"/>
  <c r="AJ775" i="5"/>
  <c r="AK775" i="5"/>
  <c r="AL775" i="5"/>
  <c r="AM775" i="5"/>
  <c r="AN775" i="5"/>
  <c r="AO775" i="5"/>
  <c r="AP775" i="5"/>
  <c r="AQ775" i="5"/>
  <c r="AR775" i="5"/>
  <c r="AS775" i="5"/>
  <c r="AT775" i="5"/>
  <c r="AU775" i="5"/>
  <c r="AV775" i="5"/>
  <c r="AW775" i="5"/>
  <c r="AX775" i="5"/>
  <c r="AY775" i="5"/>
  <c r="AZ775" i="5"/>
  <c r="BA775" i="5"/>
  <c r="BB775" i="5"/>
  <c r="BC775" i="5"/>
  <c r="BD775" i="5"/>
  <c r="BE775" i="5"/>
  <c r="BF775" i="5"/>
  <c r="BG775" i="5"/>
  <c r="BH775" i="5"/>
  <c r="BI775" i="5"/>
  <c r="BJ775" i="5"/>
  <c r="BK775" i="5"/>
  <c r="BL775" i="5"/>
  <c r="AH776" i="5"/>
  <c r="AI776" i="5"/>
  <c r="AJ776" i="5"/>
  <c r="AK776" i="5"/>
  <c r="AL776" i="5"/>
  <c r="AM776" i="5"/>
  <c r="AN776" i="5"/>
  <c r="AO776" i="5"/>
  <c r="AP776" i="5"/>
  <c r="AQ776" i="5"/>
  <c r="AR776" i="5"/>
  <c r="AS776" i="5"/>
  <c r="AT776" i="5"/>
  <c r="AU776" i="5"/>
  <c r="AV776" i="5"/>
  <c r="AW776" i="5"/>
  <c r="AX776" i="5"/>
  <c r="AY776" i="5"/>
  <c r="AZ776" i="5"/>
  <c r="BA776" i="5"/>
  <c r="BB776" i="5"/>
  <c r="BC776" i="5"/>
  <c r="BD776" i="5"/>
  <c r="BE776" i="5"/>
  <c r="BF776" i="5"/>
  <c r="BG776" i="5"/>
  <c r="BH776" i="5"/>
  <c r="BI776" i="5"/>
  <c r="BJ776" i="5"/>
  <c r="BK776" i="5"/>
  <c r="BL776" i="5"/>
  <c r="AH777" i="5"/>
  <c r="AI777" i="5"/>
  <c r="AJ777" i="5"/>
  <c r="AK777" i="5"/>
  <c r="AL777" i="5"/>
  <c r="AM777" i="5"/>
  <c r="AN777" i="5"/>
  <c r="AO777" i="5"/>
  <c r="AP777" i="5"/>
  <c r="AQ777" i="5"/>
  <c r="AR777" i="5"/>
  <c r="AS777" i="5"/>
  <c r="AT777" i="5"/>
  <c r="AU777" i="5"/>
  <c r="AV777" i="5"/>
  <c r="AW777" i="5"/>
  <c r="AX777" i="5"/>
  <c r="AY777" i="5"/>
  <c r="AZ777" i="5"/>
  <c r="BA777" i="5"/>
  <c r="BB777" i="5"/>
  <c r="BC777" i="5"/>
  <c r="BD777" i="5"/>
  <c r="BE777" i="5"/>
  <c r="BF777" i="5"/>
  <c r="BG777" i="5"/>
  <c r="BH777" i="5"/>
  <c r="BI777" i="5"/>
  <c r="BJ777" i="5"/>
  <c r="BK777" i="5"/>
  <c r="BL777" i="5"/>
  <c r="AH778" i="5"/>
  <c r="AI778" i="5"/>
  <c r="AJ778" i="5"/>
  <c r="AK778" i="5"/>
  <c r="AL778" i="5"/>
  <c r="AM778" i="5"/>
  <c r="AN778" i="5"/>
  <c r="AO778" i="5"/>
  <c r="AP778" i="5"/>
  <c r="AQ778" i="5"/>
  <c r="AR778" i="5"/>
  <c r="AS778" i="5"/>
  <c r="AT778" i="5"/>
  <c r="AU778" i="5"/>
  <c r="AV778" i="5"/>
  <c r="AW778" i="5"/>
  <c r="AX778" i="5"/>
  <c r="AY778" i="5"/>
  <c r="AZ778" i="5"/>
  <c r="BA778" i="5"/>
  <c r="BB778" i="5"/>
  <c r="BC778" i="5"/>
  <c r="BD778" i="5"/>
  <c r="BE778" i="5"/>
  <c r="BF778" i="5"/>
  <c r="BG778" i="5"/>
  <c r="BH778" i="5"/>
  <c r="BI778" i="5"/>
  <c r="BJ778" i="5"/>
  <c r="BK778" i="5"/>
  <c r="BL778" i="5"/>
  <c r="AH779" i="5"/>
  <c r="AI779" i="5"/>
  <c r="AJ779" i="5"/>
  <c r="AK779" i="5"/>
  <c r="AL779" i="5"/>
  <c r="AM779" i="5"/>
  <c r="AN779" i="5"/>
  <c r="AO779" i="5"/>
  <c r="AP779" i="5"/>
  <c r="AQ779" i="5"/>
  <c r="AR779" i="5"/>
  <c r="AS779" i="5"/>
  <c r="AT779" i="5"/>
  <c r="AU779" i="5"/>
  <c r="AV779" i="5"/>
  <c r="AW779" i="5"/>
  <c r="AX779" i="5"/>
  <c r="AY779" i="5"/>
  <c r="AZ779" i="5"/>
  <c r="BA779" i="5"/>
  <c r="BB779" i="5"/>
  <c r="BC779" i="5"/>
  <c r="BD779" i="5"/>
  <c r="BE779" i="5"/>
  <c r="BF779" i="5"/>
  <c r="BG779" i="5"/>
  <c r="BH779" i="5"/>
  <c r="BI779" i="5"/>
  <c r="BJ779" i="5"/>
  <c r="BK779" i="5"/>
  <c r="BL779" i="5"/>
  <c r="AH780" i="5"/>
  <c r="AI780" i="5"/>
  <c r="AJ780" i="5"/>
  <c r="AK780" i="5"/>
  <c r="AL780" i="5"/>
  <c r="AM780" i="5"/>
  <c r="AN780" i="5"/>
  <c r="AO780" i="5"/>
  <c r="AP780" i="5"/>
  <c r="AQ780" i="5"/>
  <c r="AR780" i="5"/>
  <c r="AS780" i="5"/>
  <c r="AT780" i="5"/>
  <c r="AU780" i="5"/>
  <c r="AV780" i="5"/>
  <c r="AW780" i="5"/>
  <c r="AX780" i="5"/>
  <c r="AY780" i="5"/>
  <c r="AZ780" i="5"/>
  <c r="BA780" i="5"/>
  <c r="BB780" i="5"/>
  <c r="BC780" i="5"/>
  <c r="BD780" i="5"/>
  <c r="BE780" i="5"/>
  <c r="BF780" i="5"/>
  <c r="BG780" i="5"/>
  <c r="BH780" i="5"/>
  <c r="BI780" i="5"/>
  <c r="BJ780" i="5"/>
  <c r="BK780" i="5"/>
  <c r="BL780" i="5"/>
  <c r="AH781" i="5"/>
  <c r="AI781" i="5"/>
  <c r="AJ781" i="5"/>
  <c r="AK781" i="5"/>
  <c r="AL781" i="5"/>
  <c r="AM781" i="5"/>
  <c r="AN781" i="5"/>
  <c r="AO781" i="5"/>
  <c r="AP781" i="5"/>
  <c r="AQ781" i="5"/>
  <c r="AR781" i="5"/>
  <c r="AS781" i="5"/>
  <c r="AT781" i="5"/>
  <c r="AU781" i="5"/>
  <c r="AV781" i="5"/>
  <c r="AW781" i="5"/>
  <c r="AX781" i="5"/>
  <c r="AY781" i="5"/>
  <c r="AZ781" i="5"/>
  <c r="BA781" i="5"/>
  <c r="BB781" i="5"/>
  <c r="BC781" i="5"/>
  <c r="BD781" i="5"/>
  <c r="BE781" i="5"/>
  <c r="BF781" i="5"/>
  <c r="BG781" i="5"/>
  <c r="BH781" i="5"/>
  <c r="BI781" i="5"/>
  <c r="BJ781" i="5"/>
  <c r="BK781" i="5"/>
  <c r="BL781" i="5"/>
  <c r="AH782" i="5"/>
  <c r="AI782" i="5"/>
  <c r="AJ782" i="5"/>
  <c r="AK782" i="5"/>
  <c r="AL782" i="5"/>
  <c r="AM782" i="5"/>
  <c r="AN782" i="5"/>
  <c r="AO782" i="5"/>
  <c r="AP782" i="5"/>
  <c r="AQ782" i="5"/>
  <c r="AR782" i="5"/>
  <c r="AS782" i="5"/>
  <c r="AT782" i="5"/>
  <c r="AU782" i="5"/>
  <c r="AV782" i="5"/>
  <c r="AW782" i="5"/>
  <c r="AX782" i="5"/>
  <c r="AY782" i="5"/>
  <c r="AZ782" i="5"/>
  <c r="BA782" i="5"/>
  <c r="BB782" i="5"/>
  <c r="BC782" i="5"/>
  <c r="BD782" i="5"/>
  <c r="BE782" i="5"/>
  <c r="BF782" i="5"/>
  <c r="BG782" i="5"/>
  <c r="BH782" i="5"/>
  <c r="BI782" i="5"/>
  <c r="BJ782" i="5"/>
  <c r="BK782" i="5"/>
  <c r="BL782" i="5"/>
  <c r="AH783" i="5"/>
  <c r="AI783" i="5"/>
  <c r="AJ783" i="5"/>
  <c r="AK783" i="5"/>
  <c r="AL783" i="5"/>
  <c r="AM783" i="5"/>
  <c r="AN783" i="5"/>
  <c r="AO783" i="5"/>
  <c r="AP783" i="5"/>
  <c r="AQ783" i="5"/>
  <c r="AR783" i="5"/>
  <c r="AS783" i="5"/>
  <c r="AT783" i="5"/>
  <c r="AU783" i="5"/>
  <c r="AV783" i="5"/>
  <c r="AW783" i="5"/>
  <c r="AX783" i="5"/>
  <c r="AY783" i="5"/>
  <c r="AZ783" i="5"/>
  <c r="BA783" i="5"/>
  <c r="BB783" i="5"/>
  <c r="BC783" i="5"/>
  <c r="BD783" i="5"/>
  <c r="BE783" i="5"/>
  <c r="BF783" i="5"/>
  <c r="BG783" i="5"/>
  <c r="BH783" i="5"/>
  <c r="BI783" i="5"/>
  <c r="BJ783" i="5"/>
  <c r="BK783" i="5"/>
  <c r="BL783" i="5"/>
  <c r="AH784" i="5"/>
  <c r="AI784" i="5"/>
  <c r="AJ784" i="5"/>
  <c r="AK784" i="5"/>
  <c r="AL784" i="5"/>
  <c r="AM784" i="5"/>
  <c r="AN784" i="5"/>
  <c r="AO784" i="5"/>
  <c r="AP784" i="5"/>
  <c r="AQ784" i="5"/>
  <c r="AR784" i="5"/>
  <c r="AS784" i="5"/>
  <c r="AT784" i="5"/>
  <c r="AU784" i="5"/>
  <c r="AV784" i="5"/>
  <c r="AW784" i="5"/>
  <c r="AX784" i="5"/>
  <c r="AY784" i="5"/>
  <c r="AZ784" i="5"/>
  <c r="BA784" i="5"/>
  <c r="BB784" i="5"/>
  <c r="BC784" i="5"/>
  <c r="BD784" i="5"/>
  <c r="BE784" i="5"/>
  <c r="BF784" i="5"/>
  <c r="BG784" i="5"/>
  <c r="BH784" i="5"/>
  <c r="BI784" i="5"/>
  <c r="BJ784" i="5"/>
  <c r="BK784" i="5"/>
  <c r="BL784" i="5"/>
  <c r="AH785" i="5"/>
  <c r="AI785" i="5"/>
  <c r="AJ785" i="5"/>
  <c r="AK785" i="5"/>
  <c r="AL785" i="5"/>
  <c r="AM785" i="5"/>
  <c r="AN785" i="5"/>
  <c r="AO785" i="5"/>
  <c r="AP785" i="5"/>
  <c r="AQ785" i="5"/>
  <c r="AR785" i="5"/>
  <c r="AS785" i="5"/>
  <c r="AT785" i="5"/>
  <c r="AU785" i="5"/>
  <c r="AV785" i="5"/>
  <c r="AW785" i="5"/>
  <c r="AX785" i="5"/>
  <c r="AY785" i="5"/>
  <c r="AZ785" i="5"/>
  <c r="BA785" i="5"/>
  <c r="BB785" i="5"/>
  <c r="BC785" i="5"/>
  <c r="BD785" i="5"/>
  <c r="BE785" i="5"/>
  <c r="BF785" i="5"/>
  <c r="BG785" i="5"/>
  <c r="BH785" i="5"/>
  <c r="BI785" i="5"/>
  <c r="BJ785" i="5"/>
  <c r="BK785" i="5"/>
  <c r="BL785" i="5"/>
  <c r="AH786" i="5"/>
  <c r="AI786" i="5"/>
  <c r="AJ786" i="5"/>
  <c r="AK786" i="5"/>
  <c r="AL786" i="5"/>
  <c r="AM786" i="5"/>
  <c r="AN786" i="5"/>
  <c r="AO786" i="5"/>
  <c r="AP786" i="5"/>
  <c r="AQ786" i="5"/>
  <c r="AR786" i="5"/>
  <c r="AS786" i="5"/>
  <c r="AT786" i="5"/>
  <c r="AU786" i="5"/>
  <c r="AV786" i="5"/>
  <c r="AW786" i="5"/>
  <c r="AX786" i="5"/>
  <c r="AY786" i="5"/>
  <c r="AZ786" i="5"/>
  <c r="BA786" i="5"/>
  <c r="BB786" i="5"/>
  <c r="BC786" i="5"/>
  <c r="BD786" i="5"/>
  <c r="BE786" i="5"/>
  <c r="BF786" i="5"/>
  <c r="BG786" i="5"/>
  <c r="BH786" i="5"/>
  <c r="BI786" i="5"/>
  <c r="BJ786" i="5"/>
  <c r="BK786" i="5"/>
  <c r="BL786" i="5"/>
  <c r="AH787" i="5"/>
  <c r="AI787" i="5"/>
  <c r="AJ787" i="5"/>
  <c r="AK787" i="5"/>
  <c r="AL787" i="5"/>
  <c r="AM787" i="5"/>
  <c r="AN787" i="5"/>
  <c r="AO787" i="5"/>
  <c r="AP787" i="5"/>
  <c r="AQ787" i="5"/>
  <c r="AR787" i="5"/>
  <c r="AS787" i="5"/>
  <c r="AT787" i="5"/>
  <c r="AU787" i="5"/>
  <c r="AV787" i="5"/>
  <c r="AW787" i="5"/>
  <c r="AX787" i="5"/>
  <c r="AY787" i="5"/>
  <c r="AZ787" i="5"/>
  <c r="BA787" i="5"/>
  <c r="BB787" i="5"/>
  <c r="BC787" i="5"/>
  <c r="BD787" i="5"/>
  <c r="BE787" i="5"/>
  <c r="BF787" i="5"/>
  <c r="BG787" i="5"/>
  <c r="BH787" i="5"/>
  <c r="BI787" i="5"/>
  <c r="BJ787" i="5"/>
  <c r="BK787" i="5"/>
  <c r="BL787" i="5"/>
  <c r="AH788" i="5"/>
  <c r="AI788" i="5"/>
  <c r="AJ788" i="5"/>
  <c r="AK788" i="5"/>
  <c r="AL788" i="5"/>
  <c r="AM788" i="5"/>
  <c r="AN788" i="5"/>
  <c r="AO788" i="5"/>
  <c r="AP788" i="5"/>
  <c r="AQ788" i="5"/>
  <c r="AR788" i="5"/>
  <c r="AS788" i="5"/>
  <c r="AT788" i="5"/>
  <c r="AU788" i="5"/>
  <c r="AV788" i="5"/>
  <c r="AW788" i="5"/>
  <c r="AX788" i="5"/>
  <c r="AY788" i="5"/>
  <c r="AZ788" i="5"/>
  <c r="BA788" i="5"/>
  <c r="BB788" i="5"/>
  <c r="BC788" i="5"/>
  <c r="BD788" i="5"/>
  <c r="BE788" i="5"/>
  <c r="BF788" i="5"/>
  <c r="BG788" i="5"/>
  <c r="BH788" i="5"/>
  <c r="BI788" i="5"/>
  <c r="BJ788" i="5"/>
  <c r="BK788" i="5"/>
  <c r="BL788" i="5"/>
  <c r="AH789" i="5"/>
  <c r="AI789" i="5"/>
  <c r="AJ789" i="5"/>
  <c r="AK789" i="5"/>
  <c r="AL789" i="5"/>
  <c r="AM789" i="5"/>
  <c r="AN789" i="5"/>
  <c r="AO789" i="5"/>
  <c r="AP789" i="5"/>
  <c r="AQ789" i="5"/>
  <c r="AR789" i="5"/>
  <c r="AS789" i="5"/>
  <c r="AT789" i="5"/>
  <c r="AU789" i="5"/>
  <c r="AV789" i="5"/>
  <c r="AW789" i="5"/>
  <c r="AX789" i="5"/>
  <c r="AY789" i="5"/>
  <c r="AZ789" i="5"/>
  <c r="BA789" i="5"/>
  <c r="BB789" i="5"/>
  <c r="BC789" i="5"/>
  <c r="BD789" i="5"/>
  <c r="BE789" i="5"/>
  <c r="BF789" i="5"/>
  <c r="BG789" i="5"/>
  <c r="BH789" i="5"/>
  <c r="BI789" i="5"/>
  <c r="BJ789" i="5"/>
  <c r="BK789" i="5"/>
  <c r="BL789" i="5"/>
  <c r="AH790" i="5"/>
  <c r="AI790" i="5"/>
  <c r="AJ790" i="5"/>
  <c r="AK790" i="5"/>
  <c r="AL790" i="5"/>
  <c r="AM790" i="5"/>
  <c r="AN790" i="5"/>
  <c r="AO790" i="5"/>
  <c r="AP790" i="5"/>
  <c r="AQ790" i="5"/>
  <c r="AR790" i="5"/>
  <c r="AS790" i="5"/>
  <c r="AT790" i="5"/>
  <c r="AU790" i="5"/>
  <c r="AV790" i="5"/>
  <c r="AW790" i="5"/>
  <c r="AX790" i="5"/>
  <c r="AY790" i="5"/>
  <c r="AZ790" i="5"/>
  <c r="BA790" i="5"/>
  <c r="BB790" i="5"/>
  <c r="BC790" i="5"/>
  <c r="BD790" i="5"/>
  <c r="BE790" i="5"/>
  <c r="BF790" i="5"/>
  <c r="BG790" i="5"/>
  <c r="BH790" i="5"/>
  <c r="BI790" i="5"/>
  <c r="BJ790" i="5"/>
  <c r="BK790" i="5"/>
  <c r="BL790" i="5"/>
  <c r="AH791" i="5"/>
  <c r="AI791" i="5"/>
  <c r="AJ791" i="5"/>
  <c r="AK791" i="5"/>
  <c r="AL791" i="5"/>
  <c r="AM791" i="5"/>
  <c r="AN791" i="5"/>
  <c r="AO791" i="5"/>
  <c r="AP791" i="5"/>
  <c r="AQ791" i="5"/>
  <c r="AR791" i="5"/>
  <c r="AS791" i="5"/>
  <c r="AT791" i="5"/>
  <c r="AU791" i="5"/>
  <c r="AV791" i="5"/>
  <c r="AW791" i="5"/>
  <c r="AX791" i="5"/>
  <c r="AY791" i="5"/>
  <c r="AZ791" i="5"/>
  <c r="BA791" i="5"/>
  <c r="BB791" i="5"/>
  <c r="BC791" i="5"/>
  <c r="BD791" i="5"/>
  <c r="BE791" i="5"/>
  <c r="BF791" i="5"/>
  <c r="BG791" i="5"/>
  <c r="BH791" i="5"/>
  <c r="BI791" i="5"/>
  <c r="BJ791" i="5"/>
  <c r="BK791" i="5"/>
  <c r="BL791" i="5"/>
  <c r="AH792" i="5"/>
  <c r="AI792" i="5"/>
  <c r="AJ792" i="5"/>
  <c r="AK792" i="5"/>
  <c r="AL792" i="5"/>
  <c r="AM792" i="5"/>
  <c r="AN792" i="5"/>
  <c r="AO792" i="5"/>
  <c r="AP792" i="5"/>
  <c r="AQ792" i="5"/>
  <c r="AR792" i="5"/>
  <c r="AS792" i="5"/>
  <c r="AT792" i="5"/>
  <c r="AU792" i="5"/>
  <c r="AV792" i="5"/>
  <c r="AW792" i="5"/>
  <c r="AX792" i="5"/>
  <c r="AY792" i="5"/>
  <c r="AZ792" i="5"/>
  <c r="BA792" i="5"/>
  <c r="BB792" i="5"/>
  <c r="BC792" i="5"/>
  <c r="BD792" i="5"/>
  <c r="BE792" i="5"/>
  <c r="BF792" i="5"/>
  <c r="BG792" i="5"/>
  <c r="BH792" i="5"/>
  <c r="BI792" i="5"/>
  <c r="BJ792" i="5"/>
  <c r="BK792" i="5"/>
  <c r="BL792" i="5"/>
  <c r="AH793" i="5"/>
  <c r="AI793" i="5"/>
  <c r="AJ793" i="5"/>
  <c r="AK793" i="5"/>
  <c r="AL793" i="5"/>
  <c r="AM793" i="5"/>
  <c r="AN793" i="5"/>
  <c r="AO793" i="5"/>
  <c r="AP793" i="5"/>
  <c r="AQ793" i="5"/>
  <c r="AR793" i="5"/>
  <c r="AS793" i="5"/>
  <c r="AT793" i="5"/>
  <c r="AU793" i="5"/>
  <c r="AV793" i="5"/>
  <c r="AW793" i="5"/>
  <c r="AX793" i="5"/>
  <c r="AY793" i="5"/>
  <c r="AZ793" i="5"/>
  <c r="BA793" i="5"/>
  <c r="BB793" i="5"/>
  <c r="BC793" i="5"/>
  <c r="BD793" i="5"/>
  <c r="BE793" i="5"/>
  <c r="BF793" i="5"/>
  <c r="BG793" i="5"/>
  <c r="BH793" i="5"/>
  <c r="BI793" i="5"/>
  <c r="BJ793" i="5"/>
  <c r="BK793" i="5"/>
  <c r="BL793" i="5"/>
  <c r="AH794" i="5"/>
  <c r="AI794" i="5"/>
  <c r="AJ794" i="5"/>
  <c r="AK794" i="5"/>
  <c r="AL794" i="5"/>
  <c r="AM794" i="5"/>
  <c r="AN794" i="5"/>
  <c r="AO794" i="5"/>
  <c r="AP794" i="5"/>
  <c r="AQ794" i="5"/>
  <c r="AR794" i="5"/>
  <c r="AS794" i="5"/>
  <c r="AT794" i="5"/>
  <c r="AU794" i="5"/>
  <c r="AV794" i="5"/>
  <c r="AW794" i="5"/>
  <c r="AX794" i="5"/>
  <c r="AY794" i="5"/>
  <c r="AZ794" i="5"/>
  <c r="BA794" i="5"/>
  <c r="BB794" i="5"/>
  <c r="BC794" i="5"/>
  <c r="BD794" i="5"/>
  <c r="BE794" i="5"/>
  <c r="BF794" i="5"/>
  <c r="BG794" i="5"/>
  <c r="BH794" i="5"/>
  <c r="BI794" i="5"/>
  <c r="BJ794" i="5"/>
  <c r="BK794" i="5"/>
  <c r="BL794" i="5"/>
  <c r="AH795" i="5"/>
  <c r="AI795" i="5"/>
  <c r="AJ795" i="5"/>
  <c r="AK795" i="5"/>
  <c r="AL795" i="5"/>
  <c r="AM795" i="5"/>
  <c r="AN795" i="5"/>
  <c r="AO795" i="5"/>
  <c r="AP795" i="5"/>
  <c r="AQ795" i="5"/>
  <c r="AR795" i="5"/>
  <c r="AS795" i="5"/>
  <c r="AT795" i="5"/>
  <c r="AU795" i="5"/>
  <c r="AV795" i="5"/>
  <c r="AW795" i="5"/>
  <c r="AX795" i="5"/>
  <c r="AY795" i="5"/>
  <c r="AZ795" i="5"/>
  <c r="BA795" i="5"/>
  <c r="BB795" i="5"/>
  <c r="BC795" i="5"/>
  <c r="BD795" i="5"/>
  <c r="BE795" i="5"/>
  <c r="BF795" i="5"/>
  <c r="BG795" i="5"/>
  <c r="BH795" i="5"/>
  <c r="BI795" i="5"/>
  <c r="BJ795" i="5"/>
  <c r="BK795" i="5"/>
  <c r="BL795" i="5"/>
  <c r="AH796" i="5"/>
  <c r="AI796" i="5"/>
  <c r="AJ796" i="5"/>
  <c r="AK796" i="5"/>
  <c r="AL796" i="5"/>
  <c r="AM796" i="5"/>
  <c r="AN796" i="5"/>
  <c r="AO796" i="5"/>
  <c r="AP796" i="5"/>
  <c r="AQ796" i="5"/>
  <c r="AR796" i="5"/>
  <c r="AS796" i="5"/>
  <c r="AT796" i="5"/>
  <c r="AU796" i="5"/>
  <c r="AV796" i="5"/>
  <c r="AW796" i="5"/>
  <c r="AX796" i="5"/>
  <c r="AY796" i="5"/>
  <c r="AZ796" i="5"/>
  <c r="BA796" i="5"/>
  <c r="BB796" i="5"/>
  <c r="BC796" i="5"/>
  <c r="BD796" i="5"/>
  <c r="BE796" i="5"/>
  <c r="BF796" i="5"/>
  <c r="BG796" i="5"/>
  <c r="BH796" i="5"/>
  <c r="BI796" i="5"/>
  <c r="BJ796" i="5"/>
  <c r="BK796" i="5"/>
  <c r="BL796" i="5"/>
  <c r="AH797" i="5"/>
  <c r="AI797" i="5"/>
  <c r="AJ797" i="5"/>
  <c r="AK797" i="5"/>
  <c r="AL797" i="5"/>
  <c r="AM797" i="5"/>
  <c r="AN797" i="5"/>
  <c r="AO797" i="5"/>
  <c r="AP797" i="5"/>
  <c r="AQ797" i="5"/>
  <c r="AR797" i="5"/>
  <c r="AS797" i="5"/>
  <c r="AT797" i="5"/>
  <c r="AU797" i="5"/>
  <c r="AV797" i="5"/>
  <c r="AW797" i="5"/>
  <c r="AX797" i="5"/>
  <c r="AY797" i="5"/>
  <c r="AZ797" i="5"/>
  <c r="BA797" i="5"/>
  <c r="BB797" i="5"/>
  <c r="BC797" i="5"/>
  <c r="BD797" i="5"/>
  <c r="BE797" i="5"/>
  <c r="BF797" i="5"/>
  <c r="BG797" i="5"/>
  <c r="BH797" i="5"/>
  <c r="BI797" i="5"/>
  <c r="BJ797" i="5"/>
  <c r="BK797" i="5"/>
  <c r="BL797" i="5"/>
  <c r="AH798" i="5"/>
  <c r="AI798" i="5"/>
  <c r="AJ798" i="5"/>
  <c r="AK798" i="5"/>
  <c r="AL798" i="5"/>
  <c r="AM798" i="5"/>
  <c r="AN798" i="5"/>
  <c r="AO798" i="5"/>
  <c r="AP798" i="5"/>
  <c r="AQ798" i="5"/>
  <c r="AR798" i="5"/>
  <c r="AS798" i="5"/>
  <c r="AT798" i="5"/>
  <c r="AU798" i="5"/>
  <c r="AV798" i="5"/>
  <c r="AW798" i="5"/>
  <c r="AX798" i="5"/>
  <c r="AY798" i="5"/>
  <c r="AZ798" i="5"/>
  <c r="BA798" i="5"/>
  <c r="BB798" i="5"/>
  <c r="BC798" i="5"/>
  <c r="BD798" i="5"/>
  <c r="BE798" i="5"/>
  <c r="BF798" i="5"/>
  <c r="BG798" i="5"/>
  <c r="BH798" i="5"/>
  <c r="BI798" i="5"/>
  <c r="BJ798" i="5"/>
  <c r="BK798" i="5"/>
  <c r="BL798" i="5"/>
  <c r="AH799" i="5"/>
  <c r="AI799" i="5"/>
  <c r="AJ799" i="5"/>
  <c r="AK799" i="5"/>
  <c r="AL799" i="5"/>
  <c r="AM799" i="5"/>
  <c r="AN799" i="5"/>
  <c r="AO799" i="5"/>
  <c r="AP799" i="5"/>
  <c r="AQ799" i="5"/>
  <c r="AR799" i="5"/>
  <c r="AS799" i="5"/>
  <c r="AT799" i="5"/>
  <c r="AU799" i="5"/>
  <c r="AV799" i="5"/>
  <c r="AW799" i="5"/>
  <c r="AX799" i="5"/>
  <c r="AY799" i="5"/>
  <c r="AZ799" i="5"/>
  <c r="BA799" i="5"/>
  <c r="BB799" i="5"/>
  <c r="BC799" i="5"/>
  <c r="BD799" i="5"/>
  <c r="BE799" i="5"/>
  <c r="BF799" i="5"/>
  <c r="BG799" i="5"/>
  <c r="BH799" i="5"/>
  <c r="BI799" i="5"/>
  <c r="BJ799" i="5"/>
  <c r="BK799" i="5"/>
  <c r="BL799" i="5"/>
  <c r="AH800" i="5"/>
  <c r="AI800" i="5"/>
  <c r="AJ800" i="5"/>
  <c r="AK800" i="5"/>
  <c r="AL800" i="5"/>
  <c r="AM800" i="5"/>
  <c r="AN800" i="5"/>
  <c r="AO800" i="5"/>
  <c r="AP800" i="5"/>
  <c r="AQ800" i="5"/>
  <c r="AR800" i="5"/>
  <c r="AS800" i="5"/>
  <c r="AT800" i="5"/>
  <c r="AU800" i="5"/>
  <c r="AV800" i="5"/>
  <c r="AW800" i="5"/>
  <c r="AX800" i="5"/>
  <c r="AY800" i="5"/>
  <c r="AZ800" i="5"/>
  <c r="BA800" i="5"/>
  <c r="BB800" i="5"/>
  <c r="BC800" i="5"/>
  <c r="BD800" i="5"/>
  <c r="BE800" i="5"/>
  <c r="BF800" i="5"/>
  <c r="BG800" i="5"/>
  <c r="BH800" i="5"/>
  <c r="BI800" i="5"/>
  <c r="BJ800" i="5"/>
  <c r="BK800" i="5"/>
  <c r="BL800" i="5"/>
  <c r="AH801" i="5"/>
  <c r="AI801" i="5"/>
  <c r="AJ801" i="5"/>
  <c r="AK801" i="5"/>
  <c r="AL801" i="5"/>
  <c r="AM801" i="5"/>
  <c r="AN801" i="5"/>
  <c r="AO801" i="5"/>
  <c r="AP801" i="5"/>
  <c r="AQ801" i="5"/>
  <c r="AR801" i="5"/>
  <c r="AS801" i="5"/>
  <c r="AT801" i="5"/>
  <c r="AU801" i="5"/>
  <c r="AV801" i="5"/>
  <c r="AW801" i="5"/>
  <c r="AX801" i="5"/>
  <c r="AY801" i="5"/>
  <c r="AZ801" i="5"/>
  <c r="BA801" i="5"/>
  <c r="BB801" i="5"/>
  <c r="BC801" i="5"/>
  <c r="BD801" i="5"/>
  <c r="BE801" i="5"/>
  <c r="BF801" i="5"/>
  <c r="BG801" i="5"/>
  <c r="BH801" i="5"/>
  <c r="BI801" i="5"/>
  <c r="BJ801" i="5"/>
  <c r="BK801" i="5"/>
  <c r="BL801" i="5"/>
  <c r="AH802" i="5"/>
  <c r="AI802" i="5"/>
  <c r="AJ802" i="5"/>
  <c r="AK802" i="5"/>
  <c r="AL802" i="5"/>
  <c r="AM802" i="5"/>
  <c r="AN802" i="5"/>
  <c r="AO802" i="5"/>
  <c r="AP802" i="5"/>
  <c r="AQ802" i="5"/>
  <c r="AR802" i="5"/>
  <c r="AS802" i="5"/>
  <c r="AT802" i="5"/>
  <c r="AU802" i="5"/>
  <c r="AV802" i="5"/>
  <c r="AW802" i="5"/>
  <c r="AX802" i="5"/>
  <c r="AY802" i="5"/>
  <c r="AZ802" i="5"/>
  <c r="BA802" i="5"/>
  <c r="BB802" i="5"/>
  <c r="BC802" i="5"/>
  <c r="BD802" i="5"/>
  <c r="BE802" i="5"/>
  <c r="BF802" i="5"/>
  <c r="BG802" i="5"/>
  <c r="BH802" i="5"/>
  <c r="BI802" i="5"/>
  <c r="BJ802" i="5"/>
  <c r="BK802" i="5"/>
  <c r="BL802" i="5"/>
  <c r="AH803" i="5"/>
  <c r="AI803" i="5"/>
  <c r="AJ803" i="5"/>
  <c r="AK803" i="5"/>
  <c r="AL803" i="5"/>
  <c r="AM803" i="5"/>
  <c r="AN803" i="5"/>
  <c r="AO803" i="5"/>
  <c r="AP803" i="5"/>
  <c r="AQ803" i="5"/>
  <c r="AR803" i="5"/>
  <c r="AS803" i="5"/>
  <c r="AT803" i="5"/>
  <c r="AU803" i="5"/>
  <c r="AV803" i="5"/>
  <c r="AW803" i="5"/>
  <c r="AX803" i="5"/>
  <c r="AY803" i="5"/>
  <c r="AZ803" i="5"/>
  <c r="BA803" i="5"/>
  <c r="BB803" i="5"/>
  <c r="BC803" i="5"/>
  <c r="BD803" i="5"/>
  <c r="BE803" i="5"/>
  <c r="BF803" i="5"/>
  <c r="BG803" i="5"/>
  <c r="BH803" i="5"/>
  <c r="BI803" i="5"/>
  <c r="BJ803" i="5"/>
  <c r="BK803" i="5"/>
  <c r="BL803" i="5"/>
  <c r="AH804" i="5"/>
  <c r="AI804" i="5"/>
  <c r="AJ804" i="5"/>
  <c r="AK804" i="5"/>
  <c r="AL804" i="5"/>
  <c r="AM804" i="5"/>
  <c r="AN804" i="5"/>
  <c r="AO804" i="5"/>
  <c r="AP804" i="5"/>
  <c r="AQ804" i="5"/>
  <c r="AR804" i="5"/>
  <c r="AS804" i="5"/>
  <c r="AT804" i="5"/>
  <c r="AU804" i="5"/>
  <c r="AV804" i="5"/>
  <c r="AW804" i="5"/>
  <c r="AX804" i="5"/>
  <c r="AY804" i="5"/>
  <c r="AZ804" i="5"/>
  <c r="BA804" i="5"/>
  <c r="BB804" i="5"/>
  <c r="BC804" i="5"/>
  <c r="BD804" i="5"/>
  <c r="BE804" i="5"/>
  <c r="BF804" i="5"/>
  <c r="BG804" i="5"/>
  <c r="BH804" i="5"/>
  <c r="BI804" i="5"/>
  <c r="BJ804" i="5"/>
  <c r="BK804" i="5"/>
  <c r="BL804" i="5"/>
  <c r="AH805" i="5"/>
  <c r="AI805" i="5"/>
  <c r="AJ805" i="5"/>
  <c r="AK805" i="5"/>
  <c r="AL805" i="5"/>
  <c r="AM805" i="5"/>
  <c r="AN805" i="5"/>
  <c r="AO805" i="5"/>
  <c r="AP805" i="5"/>
  <c r="AQ805" i="5"/>
  <c r="AR805" i="5"/>
  <c r="AS805" i="5"/>
  <c r="AT805" i="5"/>
  <c r="AU805" i="5"/>
  <c r="AV805" i="5"/>
  <c r="AW805" i="5"/>
  <c r="AX805" i="5"/>
  <c r="AY805" i="5"/>
  <c r="AZ805" i="5"/>
  <c r="BA805" i="5"/>
  <c r="BB805" i="5"/>
  <c r="BC805" i="5"/>
  <c r="BD805" i="5"/>
  <c r="BE805" i="5"/>
  <c r="BF805" i="5"/>
  <c r="BG805" i="5"/>
  <c r="BH805" i="5"/>
  <c r="BI805" i="5"/>
  <c r="BJ805" i="5"/>
  <c r="BK805" i="5"/>
  <c r="BL805" i="5"/>
  <c r="AH806" i="5"/>
  <c r="AI806" i="5"/>
  <c r="AJ806" i="5"/>
  <c r="AK806" i="5"/>
  <c r="AL806" i="5"/>
  <c r="AM806" i="5"/>
  <c r="AN806" i="5"/>
  <c r="AO806" i="5"/>
  <c r="AP806" i="5"/>
  <c r="AQ806" i="5"/>
  <c r="AR806" i="5"/>
  <c r="AS806" i="5"/>
  <c r="AT806" i="5"/>
  <c r="AU806" i="5"/>
  <c r="AV806" i="5"/>
  <c r="AW806" i="5"/>
  <c r="AX806" i="5"/>
  <c r="AY806" i="5"/>
  <c r="AZ806" i="5"/>
  <c r="BA806" i="5"/>
  <c r="BB806" i="5"/>
  <c r="BC806" i="5"/>
  <c r="BD806" i="5"/>
  <c r="BE806" i="5"/>
  <c r="BF806" i="5"/>
  <c r="BG806" i="5"/>
  <c r="BH806" i="5"/>
  <c r="BI806" i="5"/>
  <c r="BJ806" i="5"/>
  <c r="BK806" i="5"/>
  <c r="BL806" i="5"/>
  <c r="AH807" i="5"/>
  <c r="AI807" i="5"/>
  <c r="AJ807" i="5"/>
  <c r="AK807" i="5"/>
  <c r="AL807" i="5"/>
  <c r="AM807" i="5"/>
  <c r="AN807" i="5"/>
  <c r="AO807" i="5"/>
  <c r="AP807" i="5"/>
  <c r="AQ807" i="5"/>
  <c r="AR807" i="5"/>
  <c r="AS807" i="5"/>
  <c r="AT807" i="5"/>
  <c r="AU807" i="5"/>
  <c r="AV807" i="5"/>
  <c r="AW807" i="5"/>
  <c r="AX807" i="5"/>
  <c r="AY807" i="5"/>
  <c r="AZ807" i="5"/>
  <c r="BA807" i="5"/>
  <c r="BB807" i="5"/>
  <c r="BC807" i="5"/>
  <c r="BD807" i="5"/>
  <c r="BE807" i="5"/>
  <c r="BF807" i="5"/>
  <c r="BG807" i="5"/>
  <c r="BH807" i="5"/>
  <c r="BI807" i="5"/>
  <c r="BJ807" i="5"/>
  <c r="BK807" i="5"/>
  <c r="BL807" i="5"/>
  <c r="AH808" i="5"/>
  <c r="AI808" i="5"/>
  <c r="AJ808" i="5"/>
  <c r="AK808" i="5"/>
  <c r="AL808" i="5"/>
  <c r="AM808" i="5"/>
  <c r="AN808" i="5"/>
  <c r="AO808" i="5"/>
  <c r="AP808" i="5"/>
  <c r="AQ808" i="5"/>
  <c r="AR808" i="5"/>
  <c r="AS808" i="5"/>
  <c r="AT808" i="5"/>
  <c r="AU808" i="5"/>
  <c r="AV808" i="5"/>
  <c r="AW808" i="5"/>
  <c r="AX808" i="5"/>
  <c r="AY808" i="5"/>
  <c r="AZ808" i="5"/>
  <c r="BA808" i="5"/>
  <c r="BB808" i="5"/>
  <c r="BC808" i="5"/>
  <c r="BD808" i="5"/>
  <c r="BE808" i="5"/>
  <c r="BF808" i="5"/>
  <c r="BG808" i="5"/>
  <c r="BH808" i="5"/>
  <c r="BI808" i="5"/>
  <c r="BJ808" i="5"/>
  <c r="BK808" i="5"/>
  <c r="BL808" i="5"/>
  <c r="AH809" i="5"/>
  <c r="AI809" i="5"/>
  <c r="AJ809" i="5"/>
  <c r="AK809" i="5"/>
  <c r="AL809" i="5"/>
  <c r="AM809" i="5"/>
  <c r="AN809" i="5"/>
  <c r="AO809" i="5"/>
  <c r="AP809" i="5"/>
  <c r="AQ809" i="5"/>
  <c r="AR809" i="5"/>
  <c r="AS809" i="5"/>
  <c r="AT809" i="5"/>
  <c r="AU809" i="5"/>
  <c r="AV809" i="5"/>
  <c r="AW809" i="5"/>
  <c r="AX809" i="5"/>
  <c r="AY809" i="5"/>
  <c r="AZ809" i="5"/>
  <c r="BA809" i="5"/>
  <c r="BB809" i="5"/>
  <c r="BC809" i="5"/>
  <c r="BD809" i="5"/>
  <c r="BE809" i="5"/>
  <c r="BF809" i="5"/>
  <c r="BG809" i="5"/>
  <c r="BH809" i="5"/>
  <c r="BI809" i="5"/>
  <c r="BJ809" i="5"/>
  <c r="BK809" i="5"/>
  <c r="BL809" i="5"/>
  <c r="AH810" i="5"/>
  <c r="AI810" i="5"/>
  <c r="AJ810" i="5"/>
  <c r="AK810" i="5"/>
  <c r="AL810" i="5"/>
  <c r="AM810" i="5"/>
  <c r="AN810" i="5"/>
  <c r="AO810" i="5"/>
  <c r="AP810" i="5"/>
  <c r="AQ810" i="5"/>
  <c r="AR810" i="5"/>
  <c r="AS810" i="5"/>
  <c r="AT810" i="5"/>
  <c r="AU810" i="5"/>
  <c r="AV810" i="5"/>
  <c r="AW810" i="5"/>
  <c r="AX810" i="5"/>
  <c r="AY810" i="5"/>
  <c r="AZ810" i="5"/>
  <c r="BA810" i="5"/>
  <c r="BB810" i="5"/>
  <c r="BC810" i="5"/>
  <c r="BD810" i="5"/>
  <c r="BE810" i="5"/>
  <c r="BF810" i="5"/>
  <c r="BG810" i="5"/>
  <c r="BH810" i="5"/>
  <c r="BI810" i="5"/>
  <c r="BJ810" i="5"/>
  <c r="BK810" i="5"/>
  <c r="BL810" i="5"/>
  <c r="AH811" i="5"/>
  <c r="AI811" i="5"/>
  <c r="AJ811" i="5"/>
  <c r="AK811" i="5"/>
  <c r="AL811" i="5"/>
  <c r="AM811" i="5"/>
  <c r="AN811" i="5"/>
  <c r="AO811" i="5"/>
  <c r="AP811" i="5"/>
  <c r="AQ811" i="5"/>
  <c r="AR811" i="5"/>
  <c r="AS811" i="5"/>
  <c r="AT811" i="5"/>
  <c r="AU811" i="5"/>
  <c r="AV811" i="5"/>
  <c r="AW811" i="5"/>
  <c r="AX811" i="5"/>
  <c r="AY811" i="5"/>
  <c r="AZ811" i="5"/>
  <c r="BA811" i="5"/>
  <c r="BB811" i="5"/>
  <c r="BC811" i="5"/>
  <c r="BD811" i="5"/>
  <c r="BE811" i="5"/>
  <c r="BF811" i="5"/>
  <c r="BG811" i="5"/>
  <c r="BH811" i="5"/>
  <c r="BI811" i="5"/>
  <c r="BJ811" i="5"/>
  <c r="BK811" i="5"/>
  <c r="BL811" i="5"/>
  <c r="AH812" i="5"/>
  <c r="AI812" i="5"/>
  <c r="AJ812" i="5"/>
  <c r="AK812" i="5"/>
  <c r="AL812" i="5"/>
  <c r="AM812" i="5"/>
  <c r="AN812" i="5"/>
  <c r="AO812" i="5"/>
  <c r="AP812" i="5"/>
  <c r="AQ812" i="5"/>
  <c r="AR812" i="5"/>
  <c r="AS812" i="5"/>
  <c r="AT812" i="5"/>
  <c r="AU812" i="5"/>
  <c r="AV812" i="5"/>
  <c r="AW812" i="5"/>
  <c r="AX812" i="5"/>
  <c r="AY812" i="5"/>
  <c r="AZ812" i="5"/>
  <c r="BA812" i="5"/>
  <c r="BB812" i="5"/>
  <c r="BC812" i="5"/>
  <c r="BD812" i="5"/>
  <c r="BE812" i="5"/>
  <c r="BF812" i="5"/>
  <c r="BG812" i="5"/>
  <c r="BH812" i="5"/>
  <c r="BI812" i="5"/>
  <c r="BJ812" i="5"/>
  <c r="BK812" i="5"/>
  <c r="BL812" i="5"/>
  <c r="AI726" i="5"/>
  <c r="AJ726" i="5"/>
  <c r="AK726" i="5"/>
  <c r="AL726" i="5"/>
  <c r="AM726" i="5"/>
  <c r="AN726" i="5"/>
  <c r="AO726" i="5"/>
  <c r="AP726" i="5"/>
  <c r="AQ726" i="5"/>
  <c r="AR726" i="5"/>
  <c r="AS726" i="5"/>
  <c r="AT726" i="5"/>
  <c r="AU726" i="5"/>
  <c r="AV726" i="5"/>
  <c r="AW726" i="5"/>
  <c r="AX726" i="5"/>
  <c r="AY726" i="5"/>
  <c r="AZ726" i="5"/>
  <c r="BA726" i="5"/>
  <c r="BB726" i="5"/>
  <c r="BC726" i="5"/>
  <c r="BD726" i="5"/>
  <c r="BE726" i="5"/>
  <c r="BF726" i="5"/>
  <c r="BG726" i="5"/>
  <c r="BH726" i="5"/>
  <c r="BI726" i="5"/>
  <c r="BJ726" i="5"/>
  <c r="BK726" i="5"/>
  <c r="BL726" i="5"/>
  <c r="AH726" i="5"/>
  <c r="R626" i="5"/>
  <c r="S626" i="5"/>
  <c r="T626" i="5"/>
  <c r="U626" i="5"/>
  <c r="V626" i="5"/>
  <c r="W626" i="5"/>
  <c r="X626" i="5"/>
  <c r="Y626" i="5"/>
  <c r="Z626" i="5"/>
  <c r="AA626" i="5"/>
  <c r="AB626" i="5"/>
  <c r="AC626" i="5"/>
  <c r="AD626" i="5"/>
  <c r="AE626" i="5"/>
  <c r="AF626" i="5"/>
  <c r="R627" i="5"/>
  <c r="S627" i="5"/>
  <c r="T627" i="5"/>
  <c r="U627" i="5"/>
  <c r="V627" i="5"/>
  <c r="W627" i="5"/>
  <c r="X627" i="5"/>
  <c r="Y627" i="5"/>
  <c r="Z627" i="5"/>
  <c r="AA627" i="5"/>
  <c r="AB627" i="5"/>
  <c r="AC627" i="5"/>
  <c r="AD627" i="5"/>
  <c r="AE627" i="5"/>
  <c r="AF627" i="5"/>
  <c r="R628" i="5"/>
  <c r="S628" i="5"/>
  <c r="T628" i="5"/>
  <c r="U628" i="5"/>
  <c r="V628" i="5"/>
  <c r="W628" i="5"/>
  <c r="X628" i="5"/>
  <c r="Y628" i="5"/>
  <c r="Z628" i="5"/>
  <c r="AA628" i="5"/>
  <c r="AB628" i="5"/>
  <c r="AC628" i="5"/>
  <c r="AD628" i="5"/>
  <c r="AE628" i="5"/>
  <c r="AF628" i="5"/>
  <c r="R629" i="5"/>
  <c r="S629" i="5"/>
  <c r="T629" i="5"/>
  <c r="U629" i="5"/>
  <c r="V629" i="5"/>
  <c r="W629" i="5"/>
  <c r="X629" i="5"/>
  <c r="Y629" i="5"/>
  <c r="Z629" i="5"/>
  <c r="AA629" i="5"/>
  <c r="AB629" i="5"/>
  <c r="AC629" i="5"/>
  <c r="AD629" i="5"/>
  <c r="AE629" i="5"/>
  <c r="AF629" i="5"/>
  <c r="R630" i="5"/>
  <c r="S630" i="5"/>
  <c r="T630" i="5"/>
  <c r="U630" i="5"/>
  <c r="V630" i="5"/>
  <c r="W630" i="5"/>
  <c r="X630" i="5"/>
  <c r="Y630" i="5"/>
  <c r="Z630" i="5"/>
  <c r="AA630" i="5"/>
  <c r="AB630" i="5"/>
  <c r="AC630" i="5"/>
  <c r="AD630" i="5"/>
  <c r="AE630" i="5"/>
  <c r="AF630" i="5"/>
  <c r="R631" i="5"/>
  <c r="S631" i="5"/>
  <c r="T631" i="5"/>
  <c r="U631" i="5"/>
  <c r="V631" i="5"/>
  <c r="W631" i="5"/>
  <c r="X631" i="5"/>
  <c r="Y631" i="5"/>
  <c r="Z631" i="5"/>
  <c r="AA631" i="5"/>
  <c r="AB631" i="5"/>
  <c r="AC631" i="5"/>
  <c r="AD631" i="5"/>
  <c r="AE631" i="5"/>
  <c r="AF631" i="5"/>
  <c r="R632" i="5"/>
  <c r="S632" i="5"/>
  <c r="T632" i="5"/>
  <c r="U632" i="5"/>
  <c r="V632" i="5"/>
  <c r="W632" i="5"/>
  <c r="X632" i="5"/>
  <c r="Y632" i="5"/>
  <c r="Z632" i="5"/>
  <c r="AA632" i="5"/>
  <c r="AB632" i="5"/>
  <c r="AC632" i="5"/>
  <c r="AD632" i="5"/>
  <c r="AE632" i="5"/>
  <c r="AF632" i="5"/>
  <c r="R633" i="5"/>
  <c r="S633" i="5"/>
  <c r="T633" i="5"/>
  <c r="U633" i="5"/>
  <c r="V633" i="5"/>
  <c r="W633" i="5"/>
  <c r="X633" i="5"/>
  <c r="Y633" i="5"/>
  <c r="Z633" i="5"/>
  <c r="AA633" i="5"/>
  <c r="AB633" i="5"/>
  <c r="AC633" i="5"/>
  <c r="AD633" i="5"/>
  <c r="AE633" i="5"/>
  <c r="AF633" i="5"/>
  <c r="R634" i="5"/>
  <c r="S634" i="5"/>
  <c r="T634" i="5"/>
  <c r="U634" i="5"/>
  <c r="V634" i="5"/>
  <c r="W634" i="5"/>
  <c r="X634" i="5"/>
  <c r="Y634" i="5"/>
  <c r="Z634" i="5"/>
  <c r="AA634" i="5"/>
  <c r="AB634" i="5"/>
  <c r="AC634" i="5"/>
  <c r="AD634" i="5"/>
  <c r="AE634" i="5"/>
  <c r="AF634" i="5"/>
  <c r="R635" i="5"/>
  <c r="S635" i="5"/>
  <c r="T635" i="5"/>
  <c r="U635" i="5"/>
  <c r="V635" i="5"/>
  <c r="W635" i="5"/>
  <c r="X635" i="5"/>
  <c r="Y635" i="5"/>
  <c r="Z635" i="5"/>
  <c r="AA635" i="5"/>
  <c r="AB635" i="5"/>
  <c r="AC635" i="5"/>
  <c r="AD635" i="5"/>
  <c r="AE635" i="5"/>
  <c r="AF635" i="5"/>
  <c r="R636" i="5"/>
  <c r="S636" i="5"/>
  <c r="T636" i="5"/>
  <c r="U636" i="5"/>
  <c r="V636" i="5"/>
  <c r="W636" i="5"/>
  <c r="X636" i="5"/>
  <c r="Y636" i="5"/>
  <c r="Z636" i="5"/>
  <c r="AA636" i="5"/>
  <c r="AB636" i="5"/>
  <c r="AC636" i="5"/>
  <c r="AD636" i="5"/>
  <c r="AE636" i="5"/>
  <c r="AF636" i="5"/>
  <c r="R637" i="5"/>
  <c r="S637" i="5"/>
  <c r="T637" i="5"/>
  <c r="U637" i="5"/>
  <c r="V637" i="5"/>
  <c r="W637" i="5"/>
  <c r="X637" i="5"/>
  <c r="Y637" i="5"/>
  <c r="Z637" i="5"/>
  <c r="AA637" i="5"/>
  <c r="AB637" i="5"/>
  <c r="AC637" i="5"/>
  <c r="AD637" i="5"/>
  <c r="AE637" i="5"/>
  <c r="AF637" i="5"/>
  <c r="R638" i="5"/>
  <c r="S638" i="5"/>
  <c r="T638" i="5"/>
  <c r="U638" i="5"/>
  <c r="V638" i="5"/>
  <c r="W638" i="5"/>
  <c r="X638" i="5"/>
  <c r="Y638" i="5"/>
  <c r="Z638" i="5"/>
  <c r="AA638" i="5"/>
  <c r="AB638" i="5"/>
  <c r="AC638" i="5"/>
  <c r="AD638" i="5"/>
  <c r="AE638" i="5"/>
  <c r="AF638" i="5"/>
  <c r="R639" i="5"/>
  <c r="S639" i="5"/>
  <c r="T639" i="5"/>
  <c r="U639" i="5"/>
  <c r="V639" i="5"/>
  <c r="W639" i="5"/>
  <c r="X639" i="5"/>
  <c r="Y639" i="5"/>
  <c r="Z639" i="5"/>
  <c r="AA639" i="5"/>
  <c r="AB639" i="5"/>
  <c r="AC639" i="5"/>
  <c r="AD639" i="5"/>
  <c r="AE639" i="5"/>
  <c r="AF639" i="5"/>
  <c r="R640" i="5"/>
  <c r="S640" i="5"/>
  <c r="T640" i="5"/>
  <c r="U640" i="5"/>
  <c r="V640" i="5"/>
  <c r="W640" i="5"/>
  <c r="X640" i="5"/>
  <c r="Y640" i="5"/>
  <c r="Z640" i="5"/>
  <c r="AA640" i="5"/>
  <c r="AB640" i="5"/>
  <c r="AC640" i="5"/>
  <c r="AD640" i="5"/>
  <c r="AE640" i="5"/>
  <c r="AF640" i="5"/>
  <c r="R641" i="5"/>
  <c r="S641" i="5"/>
  <c r="T641" i="5"/>
  <c r="U641" i="5"/>
  <c r="V641" i="5"/>
  <c r="W641" i="5"/>
  <c r="X641" i="5"/>
  <c r="Y641" i="5"/>
  <c r="Z641" i="5"/>
  <c r="AA641" i="5"/>
  <c r="AB641" i="5"/>
  <c r="AC641" i="5"/>
  <c r="AD641" i="5"/>
  <c r="AE641" i="5"/>
  <c r="AF641" i="5"/>
  <c r="R642" i="5"/>
  <c r="S642" i="5"/>
  <c r="T642" i="5"/>
  <c r="U642" i="5"/>
  <c r="V642" i="5"/>
  <c r="W642" i="5"/>
  <c r="X642" i="5"/>
  <c r="Y642" i="5"/>
  <c r="Z642" i="5"/>
  <c r="AA642" i="5"/>
  <c r="AB642" i="5"/>
  <c r="AC642" i="5"/>
  <c r="AD642" i="5"/>
  <c r="AE642" i="5"/>
  <c r="AF642" i="5"/>
  <c r="R643" i="5"/>
  <c r="S643" i="5"/>
  <c r="T643" i="5"/>
  <c r="U643" i="5"/>
  <c r="V643" i="5"/>
  <c r="W643" i="5"/>
  <c r="X643" i="5"/>
  <c r="Y643" i="5"/>
  <c r="Z643" i="5"/>
  <c r="AA643" i="5"/>
  <c r="AB643" i="5"/>
  <c r="AC643" i="5"/>
  <c r="AD643" i="5"/>
  <c r="AE643" i="5"/>
  <c r="AF643" i="5"/>
  <c r="R644" i="5"/>
  <c r="S644" i="5"/>
  <c r="T644" i="5"/>
  <c r="U644" i="5"/>
  <c r="V644" i="5"/>
  <c r="W644" i="5"/>
  <c r="X644" i="5"/>
  <c r="Y644" i="5"/>
  <c r="Z644" i="5"/>
  <c r="AA644" i="5"/>
  <c r="AB644" i="5"/>
  <c r="AC644" i="5"/>
  <c r="AD644" i="5"/>
  <c r="AE644" i="5"/>
  <c r="AF644" i="5"/>
  <c r="R645" i="5"/>
  <c r="S645" i="5"/>
  <c r="T645" i="5"/>
  <c r="U645" i="5"/>
  <c r="V645" i="5"/>
  <c r="W645" i="5"/>
  <c r="X645" i="5"/>
  <c r="Y645" i="5"/>
  <c r="Z645" i="5"/>
  <c r="AA645" i="5"/>
  <c r="AB645" i="5"/>
  <c r="AC645" i="5"/>
  <c r="AD645" i="5"/>
  <c r="AE645" i="5"/>
  <c r="AF645" i="5"/>
  <c r="R646" i="5"/>
  <c r="S646" i="5"/>
  <c r="T646" i="5"/>
  <c r="U646" i="5"/>
  <c r="V646" i="5"/>
  <c r="W646" i="5"/>
  <c r="X646" i="5"/>
  <c r="Y646" i="5"/>
  <c r="Z646" i="5"/>
  <c r="AA646" i="5"/>
  <c r="AB646" i="5"/>
  <c r="AC646" i="5"/>
  <c r="AD646" i="5"/>
  <c r="AE646" i="5"/>
  <c r="AF646" i="5"/>
  <c r="R647" i="5"/>
  <c r="S647" i="5"/>
  <c r="T647" i="5"/>
  <c r="U647" i="5"/>
  <c r="V647" i="5"/>
  <c r="W647" i="5"/>
  <c r="X647" i="5"/>
  <c r="Y647" i="5"/>
  <c r="Z647" i="5"/>
  <c r="AA647" i="5"/>
  <c r="AB647" i="5"/>
  <c r="AC647" i="5"/>
  <c r="AD647" i="5"/>
  <c r="AE647" i="5"/>
  <c r="AF647" i="5"/>
  <c r="R648" i="5"/>
  <c r="S648" i="5"/>
  <c r="T648" i="5"/>
  <c r="U648" i="5"/>
  <c r="V648" i="5"/>
  <c r="W648" i="5"/>
  <c r="X648" i="5"/>
  <c r="Y648" i="5"/>
  <c r="Z648" i="5"/>
  <c r="AA648" i="5"/>
  <c r="AB648" i="5"/>
  <c r="AC648" i="5"/>
  <c r="AD648" i="5"/>
  <c r="AE648" i="5"/>
  <c r="AF648" i="5"/>
  <c r="R649" i="5"/>
  <c r="S649" i="5"/>
  <c r="T649" i="5"/>
  <c r="U649" i="5"/>
  <c r="V649" i="5"/>
  <c r="W649" i="5"/>
  <c r="X649" i="5"/>
  <c r="Y649" i="5"/>
  <c r="Z649" i="5"/>
  <c r="AA649" i="5"/>
  <c r="AB649" i="5"/>
  <c r="AC649" i="5"/>
  <c r="AD649" i="5"/>
  <c r="AE649" i="5"/>
  <c r="AF649" i="5"/>
  <c r="R650" i="5"/>
  <c r="S650" i="5"/>
  <c r="T650" i="5"/>
  <c r="U650" i="5"/>
  <c r="V650" i="5"/>
  <c r="W650" i="5"/>
  <c r="X650" i="5"/>
  <c r="Y650" i="5"/>
  <c r="Z650" i="5"/>
  <c r="AA650" i="5"/>
  <c r="AB650" i="5"/>
  <c r="AC650" i="5"/>
  <c r="AD650" i="5"/>
  <c r="AE650" i="5"/>
  <c r="AF650" i="5"/>
  <c r="R651" i="5"/>
  <c r="S651" i="5"/>
  <c r="T651" i="5"/>
  <c r="U651" i="5"/>
  <c r="V651" i="5"/>
  <c r="W651" i="5"/>
  <c r="X651" i="5"/>
  <c r="Y651" i="5"/>
  <c r="Z651" i="5"/>
  <c r="AA651" i="5"/>
  <c r="AB651" i="5"/>
  <c r="AC651" i="5"/>
  <c r="AD651" i="5"/>
  <c r="AE651" i="5"/>
  <c r="AF651" i="5"/>
  <c r="R652" i="5"/>
  <c r="S652" i="5"/>
  <c r="T652" i="5"/>
  <c r="U652" i="5"/>
  <c r="V652" i="5"/>
  <c r="W652" i="5"/>
  <c r="X652" i="5"/>
  <c r="Y652" i="5"/>
  <c r="Z652" i="5"/>
  <c r="AA652" i="5"/>
  <c r="AB652" i="5"/>
  <c r="AC652" i="5"/>
  <c r="AD652" i="5"/>
  <c r="AE652" i="5"/>
  <c r="AF652" i="5"/>
  <c r="R653" i="5"/>
  <c r="S653" i="5"/>
  <c r="T653" i="5"/>
  <c r="U653" i="5"/>
  <c r="V653" i="5"/>
  <c r="W653" i="5"/>
  <c r="X653" i="5"/>
  <c r="Y653" i="5"/>
  <c r="Z653" i="5"/>
  <c r="AA653" i="5"/>
  <c r="AB653" i="5"/>
  <c r="AC653" i="5"/>
  <c r="AD653" i="5"/>
  <c r="AE653" i="5"/>
  <c r="AF653" i="5"/>
  <c r="R654" i="5"/>
  <c r="S654" i="5"/>
  <c r="T654" i="5"/>
  <c r="U654" i="5"/>
  <c r="V654" i="5"/>
  <c r="W654" i="5"/>
  <c r="X654" i="5"/>
  <c r="Y654" i="5"/>
  <c r="Z654" i="5"/>
  <c r="AA654" i="5"/>
  <c r="AB654" i="5"/>
  <c r="AC654" i="5"/>
  <c r="AD654" i="5"/>
  <c r="AE654" i="5"/>
  <c r="AF654" i="5"/>
  <c r="R655" i="5"/>
  <c r="S655" i="5"/>
  <c r="T655" i="5"/>
  <c r="U655" i="5"/>
  <c r="V655" i="5"/>
  <c r="W655" i="5"/>
  <c r="X655" i="5"/>
  <c r="Y655" i="5"/>
  <c r="Z655" i="5"/>
  <c r="AA655" i="5"/>
  <c r="AB655" i="5"/>
  <c r="AC655" i="5"/>
  <c r="AD655" i="5"/>
  <c r="AE655" i="5"/>
  <c r="AF655" i="5"/>
  <c r="R656" i="5"/>
  <c r="S656" i="5"/>
  <c r="T656" i="5"/>
  <c r="U656" i="5"/>
  <c r="V656" i="5"/>
  <c r="W656" i="5"/>
  <c r="X656" i="5"/>
  <c r="Y656" i="5"/>
  <c r="Z656" i="5"/>
  <c r="AA656" i="5"/>
  <c r="AB656" i="5"/>
  <c r="AC656" i="5"/>
  <c r="AD656" i="5"/>
  <c r="AE656" i="5"/>
  <c r="AF656" i="5"/>
  <c r="R657" i="5"/>
  <c r="S657" i="5"/>
  <c r="T657" i="5"/>
  <c r="U657" i="5"/>
  <c r="V657" i="5"/>
  <c r="W657" i="5"/>
  <c r="X657" i="5"/>
  <c r="Y657" i="5"/>
  <c r="Z657" i="5"/>
  <c r="AA657" i="5"/>
  <c r="AB657" i="5"/>
  <c r="AC657" i="5"/>
  <c r="AD657" i="5"/>
  <c r="AE657" i="5"/>
  <c r="AF657" i="5"/>
  <c r="R658" i="5"/>
  <c r="S658" i="5"/>
  <c r="T658" i="5"/>
  <c r="U658" i="5"/>
  <c r="V658" i="5"/>
  <c r="W658" i="5"/>
  <c r="X658" i="5"/>
  <c r="Y658" i="5"/>
  <c r="Z658" i="5"/>
  <c r="AA658" i="5"/>
  <c r="AB658" i="5"/>
  <c r="AC658" i="5"/>
  <c r="AD658" i="5"/>
  <c r="AE658" i="5"/>
  <c r="AF658" i="5"/>
  <c r="R659" i="5"/>
  <c r="S659" i="5"/>
  <c r="T659" i="5"/>
  <c r="U659" i="5"/>
  <c r="V659" i="5"/>
  <c r="W659" i="5"/>
  <c r="X659" i="5"/>
  <c r="Y659" i="5"/>
  <c r="Z659" i="5"/>
  <c r="AA659" i="5"/>
  <c r="AB659" i="5"/>
  <c r="AC659" i="5"/>
  <c r="AD659" i="5"/>
  <c r="AE659" i="5"/>
  <c r="AF659" i="5"/>
  <c r="R660" i="5"/>
  <c r="S660" i="5"/>
  <c r="T660" i="5"/>
  <c r="U660" i="5"/>
  <c r="V660" i="5"/>
  <c r="W660" i="5"/>
  <c r="X660" i="5"/>
  <c r="Y660" i="5"/>
  <c r="Z660" i="5"/>
  <c r="AA660" i="5"/>
  <c r="AB660" i="5"/>
  <c r="AC660" i="5"/>
  <c r="AD660" i="5"/>
  <c r="AE660" i="5"/>
  <c r="AF660" i="5"/>
  <c r="R661" i="5"/>
  <c r="S661" i="5"/>
  <c r="T661" i="5"/>
  <c r="U661" i="5"/>
  <c r="V661" i="5"/>
  <c r="W661" i="5"/>
  <c r="X661" i="5"/>
  <c r="Y661" i="5"/>
  <c r="Z661" i="5"/>
  <c r="AA661" i="5"/>
  <c r="AB661" i="5"/>
  <c r="AC661" i="5"/>
  <c r="AD661" i="5"/>
  <c r="AE661" i="5"/>
  <c r="AF661" i="5"/>
  <c r="R662" i="5"/>
  <c r="S662" i="5"/>
  <c r="T662" i="5"/>
  <c r="U662" i="5"/>
  <c r="V662" i="5"/>
  <c r="W662" i="5"/>
  <c r="X662" i="5"/>
  <c r="Y662" i="5"/>
  <c r="Z662" i="5"/>
  <c r="AA662" i="5"/>
  <c r="AB662" i="5"/>
  <c r="AC662" i="5"/>
  <c r="AD662" i="5"/>
  <c r="AE662" i="5"/>
  <c r="AF662" i="5"/>
  <c r="R663" i="5"/>
  <c r="S663" i="5"/>
  <c r="T663" i="5"/>
  <c r="U663" i="5"/>
  <c r="V663" i="5"/>
  <c r="W663" i="5"/>
  <c r="X663" i="5"/>
  <c r="Y663" i="5"/>
  <c r="Z663" i="5"/>
  <c r="AA663" i="5"/>
  <c r="AB663" i="5"/>
  <c r="AC663" i="5"/>
  <c r="AD663" i="5"/>
  <c r="AE663" i="5"/>
  <c r="AF663" i="5"/>
  <c r="R664" i="5"/>
  <c r="S664" i="5"/>
  <c r="T664" i="5"/>
  <c r="U664" i="5"/>
  <c r="V664" i="5"/>
  <c r="W664" i="5"/>
  <c r="X664" i="5"/>
  <c r="Y664" i="5"/>
  <c r="Z664" i="5"/>
  <c r="AA664" i="5"/>
  <c r="AB664" i="5"/>
  <c r="AC664" i="5"/>
  <c r="AD664" i="5"/>
  <c r="AE664" i="5"/>
  <c r="AF664" i="5"/>
  <c r="R665" i="5"/>
  <c r="S665" i="5"/>
  <c r="T665" i="5"/>
  <c r="U665" i="5"/>
  <c r="V665" i="5"/>
  <c r="W665" i="5"/>
  <c r="X665" i="5"/>
  <c r="Y665" i="5"/>
  <c r="Z665" i="5"/>
  <c r="AA665" i="5"/>
  <c r="AB665" i="5"/>
  <c r="AC665" i="5"/>
  <c r="AD665" i="5"/>
  <c r="AE665" i="5"/>
  <c r="AF665" i="5"/>
  <c r="R666" i="5"/>
  <c r="S666" i="5"/>
  <c r="T666" i="5"/>
  <c r="U666" i="5"/>
  <c r="V666" i="5"/>
  <c r="W666" i="5"/>
  <c r="X666" i="5"/>
  <c r="Y666" i="5"/>
  <c r="Z666" i="5"/>
  <c r="AA666" i="5"/>
  <c r="AB666" i="5"/>
  <c r="AC666" i="5"/>
  <c r="AD666" i="5"/>
  <c r="AE666" i="5"/>
  <c r="AF666" i="5"/>
  <c r="R667" i="5"/>
  <c r="S667" i="5"/>
  <c r="T667" i="5"/>
  <c r="U667" i="5"/>
  <c r="V667" i="5"/>
  <c r="W667" i="5"/>
  <c r="X667" i="5"/>
  <c r="Y667" i="5"/>
  <c r="Z667" i="5"/>
  <c r="AA667" i="5"/>
  <c r="AB667" i="5"/>
  <c r="AC667" i="5"/>
  <c r="AD667" i="5"/>
  <c r="AE667" i="5"/>
  <c r="AF667" i="5"/>
  <c r="R668" i="5"/>
  <c r="S668" i="5"/>
  <c r="T668" i="5"/>
  <c r="U668" i="5"/>
  <c r="V668" i="5"/>
  <c r="W668" i="5"/>
  <c r="X668" i="5"/>
  <c r="Y668" i="5"/>
  <c r="Z668" i="5"/>
  <c r="AA668" i="5"/>
  <c r="AB668" i="5"/>
  <c r="AC668" i="5"/>
  <c r="AD668" i="5"/>
  <c r="AE668" i="5"/>
  <c r="AF668" i="5"/>
  <c r="R669" i="5"/>
  <c r="S669" i="5"/>
  <c r="T669" i="5"/>
  <c r="U669" i="5"/>
  <c r="V669" i="5"/>
  <c r="W669" i="5"/>
  <c r="X669" i="5"/>
  <c r="Y669" i="5"/>
  <c r="Z669" i="5"/>
  <c r="AA669" i="5"/>
  <c r="AB669" i="5"/>
  <c r="AC669" i="5"/>
  <c r="AD669" i="5"/>
  <c r="AE669" i="5"/>
  <c r="AF669" i="5"/>
  <c r="R670" i="5"/>
  <c r="S670" i="5"/>
  <c r="T670" i="5"/>
  <c r="U670" i="5"/>
  <c r="V670" i="5"/>
  <c r="W670" i="5"/>
  <c r="X670" i="5"/>
  <c r="Y670" i="5"/>
  <c r="Z670" i="5"/>
  <c r="AA670" i="5"/>
  <c r="AB670" i="5"/>
  <c r="AC670" i="5"/>
  <c r="AD670" i="5"/>
  <c r="AE670" i="5"/>
  <c r="AF670" i="5"/>
  <c r="R671" i="5"/>
  <c r="S671" i="5"/>
  <c r="T671" i="5"/>
  <c r="U671" i="5"/>
  <c r="V671" i="5"/>
  <c r="W671" i="5"/>
  <c r="X671" i="5"/>
  <c r="Y671" i="5"/>
  <c r="Z671" i="5"/>
  <c r="AA671" i="5"/>
  <c r="AB671" i="5"/>
  <c r="AC671" i="5"/>
  <c r="AD671" i="5"/>
  <c r="AE671" i="5"/>
  <c r="AF671" i="5"/>
  <c r="R672" i="5"/>
  <c r="S672" i="5"/>
  <c r="T672" i="5"/>
  <c r="U672" i="5"/>
  <c r="V672" i="5"/>
  <c r="W672" i="5"/>
  <c r="X672" i="5"/>
  <c r="Y672" i="5"/>
  <c r="Z672" i="5"/>
  <c r="AA672" i="5"/>
  <c r="AB672" i="5"/>
  <c r="AC672" i="5"/>
  <c r="AD672" i="5"/>
  <c r="AE672" i="5"/>
  <c r="AF672" i="5"/>
  <c r="R673" i="5"/>
  <c r="S673" i="5"/>
  <c r="T673" i="5"/>
  <c r="U673" i="5"/>
  <c r="V673" i="5"/>
  <c r="W673" i="5"/>
  <c r="X673" i="5"/>
  <c r="Y673" i="5"/>
  <c r="Z673" i="5"/>
  <c r="AA673" i="5"/>
  <c r="AB673" i="5"/>
  <c r="AC673" i="5"/>
  <c r="AD673" i="5"/>
  <c r="AE673" i="5"/>
  <c r="AF673" i="5"/>
  <c r="R674" i="5"/>
  <c r="S674" i="5"/>
  <c r="T674" i="5"/>
  <c r="U674" i="5"/>
  <c r="V674" i="5"/>
  <c r="W674" i="5"/>
  <c r="X674" i="5"/>
  <c r="Y674" i="5"/>
  <c r="Z674" i="5"/>
  <c r="AA674" i="5"/>
  <c r="AB674" i="5"/>
  <c r="AC674" i="5"/>
  <c r="AD674" i="5"/>
  <c r="AE674" i="5"/>
  <c r="AF674" i="5"/>
  <c r="R675" i="5"/>
  <c r="S675" i="5"/>
  <c r="T675" i="5"/>
  <c r="U675" i="5"/>
  <c r="V675" i="5"/>
  <c r="W675" i="5"/>
  <c r="X675" i="5"/>
  <c r="Y675" i="5"/>
  <c r="Z675" i="5"/>
  <c r="AA675" i="5"/>
  <c r="AB675" i="5"/>
  <c r="AC675" i="5"/>
  <c r="AD675" i="5"/>
  <c r="AE675" i="5"/>
  <c r="AF675" i="5"/>
  <c r="R676" i="5"/>
  <c r="S676" i="5"/>
  <c r="T676" i="5"/>
  <c r="U676" i="5"/>
  <c r="V676" i="5"/>
  <c r="W676" i="5"/>
  <c r="X676" i="5"/>
  <c r="Y676" i="5"/>
  <c r="Z676" i="5"/>
  <c r="AA676" i="5"/>
  <c r="AB676" i="5"/>
  <c r="AC676" i="5"/>
  <c r="AD676" i="5"/>
  <c r="AE676" i="5"/>
  <c r="AF676" i="5"/>
  <c r="R677" i="5"/>
  <c r="S677" i="5"/>
  <c r="T677" i="5"/>
  <c r="U677" i="5"/>
  <c r="V677" i="5"/>
  <c r="W677" i="5"/>
  <c r="X677" i="5"/>
  <c r="Y677" i="5"/>
  <c r="Z677" i="5"/>
  <c r="AA677" i="5"/>
  <c r="AB677" i="5"/>
  <c r="AC677" i="5"/>
  <c r="AD677" i="5"/>
  <c r="AE677" i="5"/>
  <c r="AF677" i="5"/>
  <c r="R678" i="5"/>
  <c r="S678" i="5"/>
  <c r="T678" i="5"/>
  <c r="U678" i="5"/>
  <c r="V678" i="5"/>
  <c r="W678" i="5"/>
  <c r="X678" i="5"/>
  <c r="Y678" i="5"/>
  <c r="Z678" i="5"/>
  <c r="AA678" i="5"/>
  <c r="AB678" i="5"/>
  <c r="AC678" i="5"/>
  <c r="AD678" i="5"/>
  <c r="AE678" i="5"/>
  <c r="AF678" i="5"/>
  <c r="R679" i="5"/>
  <c r="S679" i="5"/>
  <c r="T679" i="5"/>
  <c r="U679" i="5"/>
  <c r="V679" i="5"/>
  <c r="W679" i="5"/>
  <c r="X679" i="5"/>
  <c r="Y679" i="5"/>
  <c r="Z679" i="5"/>
  <c r="AA679" i="5"/>
  <c r="AB679" i="5"/>
  <c r="AC679" i="5"/>
  <c r="AD679" i="5"/>
  <c r="AE679" i="5"/>
  <c r="AF679" i="5"/>
  <c r="R680" i="5"/>
  <c r="S680" i="5"/>
  <c r="T680" i="5"/>
  <c r="U680" i="5"/>
  <c r="V680" i="5"/>
  <c r="W680" i="5"/>
  <c r="X680" i="5"/>
  <c r="Y680" i="5"/>
  <c r="Z680" i="5"/>
  <c r="AA680" i="5"/>
  <c r="AB680" i="5"/>
  <c r="AC680" i="5"/>
  <c r="AD680" i="5"/>
  <c r="AE680" i="5"/>
  <c r="AF680" i="5"/>
  <c r="R681" i="5"/>
  <c r="S681" i="5"/>
  <c r="T681" i="5"/>
  <c r="U681" i="5"/>
  <c r="V681" i="5"/>
  <c r="W681" i="5"/>
  <c r="X681" i="5"/>
  <c r="Y681" i="5"/>
  <c r="Z681" i="5"/>
  <c r="AA681" i="5"/>
  <c r="AB681" i="5"/>
  <c r="AC681" i="5"/>
  <c r="AD681" i="5"/>
  <c r="AE681" i="5"/>
  <c r="AF681" i="5"/>
  <c r="R682" i="5"/>
  <c r="S682" i="5"/>
  <c r="T682" i="5"/>
  <c r="U682" i="5"/>
  <c r="V682" i="5"/>
  <c r="W682" i="5"/>
  <c r="X682" i="5"/>
  <c r="Y682" i="5"/>
  <c r="Z682" i="5"/>
  <c r="AA682" i="5"/>
  <c r="AB682" i="5"/>
  <c r="AC682" i="5"/>
  <c r="AD682" i="5"/>
  <c r="AE682" i="5"/>
  <c r="AF682" i="5"/>
  <c r="R683" i="5"/>
  <c r="S683" i="5"/>
  <c r="T683" i="5"/>
  <c r="U683" i="5"/>
  <c r="V683" i="5"/>
  <c r="W683" i="5"/>
  <c r="X683" i="5"/>
  <c r="Y683" i="5"/>
  <c r="Z683" i="5"/>
  <c r="AA683" i="5"/>
  <c r="AB683" i="5"/>
  <c r="AC683" i="5"/>
  <c r="AD683" i="5"/>
  <c r="AE683" i="5"/>
  <c r="AF683" i="5"/>
  <c r="R684" i="5"/>
  <c r="S684" i="5"/>
  <c r="T684" i="5"/>
  <c r="U684" i="5"/>
  <c r="V684" i="5"/>
  <c r="W684" i="5"/>
  <c r="X684" i="5"/>
  <c r="Y684" i="5"/>
  <c r="Z684" i="5"/>
  <c r="AA684" i="5"/>
  <c r="AB684" i="5"/>
  <c r="AC684" i="5"/>
  <c r="AD684" i="5"/>
  <c r="AE684" i="5"/>
  <c r="AF684" i="5"/>
  <c r="R685" i="5"/>
  <c r="S685" i="5"/>
  <c r="T685" i="5"/>
  <c r="U685" i="5"/>
  <c r="V685" i="5"/>
  <c r="W685" i="5"/>
  <c r="X685" i="5"/>
  <c r="Y685" i="5"/>
  <c r="Z685" i="5"/>
  <c r="AA685" i="5"/>
  <c r="AB685" i="5"/>
  <c r="AC685" i="5"/>
  <c r="AD685" i="5"/>
  <c r="AE685" i="5"/>
  <c r="AF685" i="5"/>
  <c r="R686" i="5"/>
  <c r="S686" i="5"/>
  <c r="T686" i="5"/>
  <c r="U686" i="5"/>
  <c r="V686" i="5"/>
  <c r="W686" i="5"/>
  <c r="X686" i="5"/>
  <c r="Y686" i="5"/>
  <c r="Z686" i="5"/>
  <c r="AA686" i="5"/>
  <c r="AB686" i="5"/>
  <c r="AC686" i="5"/>
  <c r="AD686" i="5"/>
  <c r="AE686" i="5"/>
  <c r="AF686" i="5"/>
  <c r="R687" i="5"/>
  <c r="S687" i="5"/>
  <c r="T687" i="5"/>
  <c r="U687" i="5"/>
  <c r="V687" i="5"/>
  <c r="W687" i="5"/>
  <c r="X687" i="5"/>
  <c r="Y687" i="5"/>
  <c r="Z687" i="5"/>
  <c r="AA687" i="5"/>
  <c r="AB687" i="5"/>
  <c r="AC687" i="5"/>
  <c r="AD687" i="5"/>
  <c r="AE687" i="5"/>
  <c r="AF687" i="5"/>
  <c r="R688" i="5"/>
  <c r="S688" i="5"/>
  <c r="T688" i="5"/>
  <c r="U688" i="5"/>
  <c r="V688" i="5"/>
  <c r="W688" i="5"/>
  <c r="X688" i="5"/>
  <c r="Y688" i="5"/>
  <c r="Z688" i="5"/>
  <c r="AA688" i="5"/>
  <c r="AB688" i="5"/>
  <c r="AC688" i="5"/>
  <c r="AD688" i="5"/>
  <c r="AE688" i="5"/>
  <c r="AF688" i="5"/>
  <c r="R689" i="5"/>
  <c r="S689" i="5"/>
  <c r="T689" i="5"/>
  <c r="U689" i="5"/>
  <c r="V689" i="5"/>
  <c r="W689" i="5"/>
  <c r="X689" i="5"/>
  <c r="Y689" i="5"/>
  <c r="Z689" i="5"/>
  <c r="AA689" i="5"/>
  <c r="AB689" i="5"/>
  <c r="AC689" i="5"/>
  <c r="AD689" i="5"/>
  <c r="AE689" i="5"/>
  <c r="AF689" i="5"/>
  <c r="R690" i="5"/>
  <c r="S690" i="5"/>
  <c r="T690" i="5"/>
  <c r="U690" i="5"/>
  <c r="V690" i="5"/>
  <c r="W690" i="5"/>
  <c r="X690" i="5"/>
  <c r="Y690" i="5"/>
  <c r="Z690" i="5"/>
  <c r="AA690" i="5"/>
  <c r="AB690" i="5"/>
  <c r="AC690" i="5"/>
  <c r="AD690" i="5"/>
  <c r="AE690" i="5"/>
  <c r="AF690" i="5"/>
  <c r="R691" i="5"/>
  <c r="S691" i="5"/>
  <c r="T691" i="5"/>
  <c r="U691" i="5"/>
  <c r="V691" i="5"/>
  <c r="W691" i="5"/>
  <c r="X691" i="5"/>
  <c r="Y691" i="5"/>
  <c r="Z691" i="5"/>
  <c r="AA691" i="5"/>
  <c r="AB691" i="5"/>
  <c r="AC691" i="5"/>
  <c r="AD691" i="5"/>
  <c r="AE691" i="5"/>
  <c r="AF691" i="5"/>
  <c r="R692" i="5"/>
  <c r="S692" i="5"/>
  <c r="T692" i="5"/>
  <c r="U692" i="5"/>
  <c r="V692" i="5"/>
  <c r="W692" i="5"/>
  <c r="X692" i="5"/>
  <c r="Y692" i="5"/>
  <c r="Z692" i="5"/>
  <c r="AA692" i="5"/>
  <c r="AB692" i="5"/>
  <c r="AC692" i="5"/>
  <c r="AD692" i="5"/>
  <c r="AE692" i="5"/>
  <c r="AF692" i="5"/>
  <c r="R693" i="5"/>
  <c r="S693" i="5"/>
  <c r="T693" i="5"/>
  <c r="U693" i="5"/>
  <c r="V693" i="5"/>
  <c r="W693" i="5"/>
  <c r="X693" i="5"/>
  <c r="Y693" i="5"/>
  <c r="Z693" i="5"/>
  <c r="AA693" i="5"/>
  <c r="AB693" i="5"/>
  <c r="AC693" i="5"/>
  <c r="AD693" i="5"/>
  <c r="AE693" i="5"/>
  <c r="AF693" i="5"/>
  <c r="R694" i="5"/>
  <c r="S694" i="5"/>
  <c r="T694" i="5"/>
  <c r="U694" i="5"/>
  <c r="V694" i="5"/>
  <c r="W694" i="5"/>
  <c r="X694" i="5"/>
  <c r="Y694" i="5"/>
  <c r="Z694" i="5"/>
  <c r="AA694" i="5"/>
  <c r="AB694" i="5"/>
  <c r="AC694" i="5"/>
  <c r="AD694" i="5"/>
  <c r="AE694" i="5"/>
  <c r="AF694" i="5"/>
  <c r="R695" i="5"/>
  <c r="S695" i="5"/>
  <c r="T695" i="5"/>
  <c r="U695" i="5"/>
  <c r="V695" i="5"/>
  <c r="W695" i="5"/>
  <c r="X695" i="5"/>
  <c r="Y695" i="5"/>
  <c r="Z695" i="5"/>
  <c r="AA695" i="5"/>
  <c r="AB695" i="5"/>
  <c r="AC695" i="5"/>
  <c r="AD695" i="5"/>
  <c r="AE695" i="5"/>
  <c r="AF695" i="5"/>
  <c r="R696" i="5"/>
  <c r="S696" i="5"/>
  <c r="T696" i="5"/>
  <c r="U696" i="5"/>
  <c r="V696" i="5"/>
  <c r="W696" i="5"/>
  <c r="X696" i="5"/>
  <c r="Y696" i="5"/>
  <c r="Z696" i="5"/>
  <c r="AA696" i="5"/>
  <c r="AB696" i="5"/>
  <c r="AC696" i="5"/>
  <c r="AD696" i="5"/>
  <c r="AE696" i="5"/>
  <c r="AF696" i="5"/>
  <c r="R697" i="5"/>
  <c r="S697" i="5"/>
  <c r="T697" i="5"/>
  <c r="U697" i="5"/>
  <c r="V697" i="5"/>
  <c r="W697" i="5"/>
  <c r="X697" i="5"/>
  <c r="Y697" i="5"/>
  <c r="Z697" i="5"/>
  <c r="AA697" i="5"/>
  <c r="AB697" i="5"/>
  <c r="AC697" i="5"/>
  <c r="AD697" i="5"/>
  <c r="AE697" i="5"/>
  <c r="AF697" i="5"/>
  <c r="R698" i="5"/>
  <c r="S698" i="5"/>
  <c r="T698" i="5"/>
  <c r="U698" i="5"/>
  <c r="V698" i="5"/>
  <c r="W698" i="5"/>
  <c r="X698" i="5"/>
  <c r="Y698" i="5"/>
  <c r="Z698" i="5"/>
  <c r="AA698" i="5"/>
  <c r="AB698" i="5"/>
  <c r="AC698" i="5"/>
  <c r="AD698" i="5"/>
  <c r="AE698" i="5"/>
  <c r="AF698" i="5"/>
  <c r="R699" i="5"/>
  <c r="S699" i="5"/>
  <c r="T699" i="5"/>
  <c r="U699" i="5"/>
  <c r="V699" i="5"/>
  <c r="W699" i="5"/>
  <c r="X699" i="5"/>
  <c r="Y699" i="5"/>
  <c r="Z699" i="5"/>
  <c r="AA699" i="5"/>
  <c r="AB699" i="5"/>
  <c r="AC699" i="5"/>
  <c r="AD699" i="5"/>
  <c r="AE699" i="5"/>
  <c r="AF699" i="5"/>
  <c r="R700" i="5"/>
  <c r="S700" i="5"/>
  <c r="T700" i="5"/>
  <c r="U700" i="5"/>
  <c r="V700" i="5"/>
  <c r="W700" i="5"/>
  <c r="X700" i="5"/>
  <c r="Y700" i="5"/>
  <c r="Z700" i="5"/>
  <c r="AA700" i="5"/>
  <c r="AB700" i="5"/>
  <c r="AC700" i="5"/>
  <c r="AD700" i="5"/>
  <c r="AE700" i="5"/>
  <c r="AF700" i="5"/>
  <c r="R701" i="5"/>
  <c r="S701" i="5"/>
  <c r="T701" i="5"/>
  <c r="U701" i="5"/>
  <c r="V701" i="5"/>
  <c r="W701" i="5"/>
  <c r="X701" i="5"/>
  <c r="Y701" i="5"/>
  <c r="Z701" i="5"/>
  <c r="AA701" i="5"/>
  <c r="AB701" i="5"/>
  <c r="AC701" i="5"/>
  <c r="AD701" i="5"/>
  <c r="AE701" i="5"/>
  <c r="AF701" i="5"/>
  <c r="R702" i="5"/>
  <c r="S702" i="5"/>
  <c r="T702" i="5"/>
  <c r="U702" i="5"/>
  <c r="V702" i="5"/>
  <c r="W702" i="5"/>
  <c r="X702" i="5"/>
  <c r="Y702" i="5"/>
  <c r="Z702" i="5"/>
  <c r="AA702" i="5"/>
  <c r="AB702" i="5"/>
  <c r="AC702" i="5"/>
  <c r="AD702" i="5"/>
  <c r="AE702" i="5"/>
  <c r="AF702" i="5"/>
  <c r="R703" i="5"/>
  <c r="S703" i="5"/>
  <c r="T703" i="5"/>
  <c r="U703" i="5"/>
  <c r="V703" i="5"/>
  <c r="W703" i="5"/>
  <c r="X703" i="5"/>
  <c r="Y703" i="5"/>
  <c r="Z703" i="5"/>
  <c r="AA703" i="5"/>
  <c r="AB703" i="5"/>
  <c r="AC703" i="5"/>
  <c r="AD703" i="5"/>
  <c r="AE703" i="5"/>
  <c r="AF703" i="5"/>
  <c r="R704" i="5"/>
  <c r="S704" i="5"/>
  <c r="T704" i="5"/>
  <c r="U704" i="5"/>
  <c r="V704" i="5"/>
  <c r="W704" i="5"/>
  <c r="X704" i="5"/>
  <c r="Y704" i="5"/>
  <c r="Z704" i="5"/>
  <c r="AA704" i="5"/>
  <c r="AB704" i="5"/>
  <c r="AC704" i="5"/>
  <c r="AD704" i="5"/>
  <c r="AE704" i="5"/>
  <c r="AF704" i="5"/>
  <c r="R705" i="5"/>
  <c r="S705" i="5"/>
  <c r="T705" i="5"/>
  <c r="U705" i="5"/>
  <c r="V705" i="5"/>
  <c r="W705" i="5"/>
  <c r="X705" i="5"/>
  <c r="Y705" i="5"/>
  <c r="Z705" i="5"/>
  <c r="AA705" i="5"/>
  <c r="AB705" i="5"/>
  <c r="AC705" i="5"/>
  <c r="AD705" i="5"/>
  <c r="AE705" i="5"/>
  <c r="AF705" i="5"/>
  <c r="R706" i="5"/>
  <c r="S706" i="5"/>
  <c r="T706" i="5"/>
  <c r="U706" i="5"/>
  <c r="V706" i="5"/>
  <c r="W706" i="5"/>
  <c r="X706" i="5"/>
  <c r="Y706" i="5"/>
  <c r="Z706" i="5"/>
  <c r="AA706" i="5"/>
  <c r="AB706" i="5"/>
  <c r="AC706" i="5"/>
  <c r="AD706" i="5"/>
  <c r="AE706" i="5"/>
  <c r="AF706" i="5"/>
  <c r="R707" i="5"/>
  <c r="S707" i="5"/>
  <c r="T707" i="5"/>
  <c r="U707" i="5"/>
  <c r="V707" i="5"/>
  <c r="W707" i="5"/>
  <c r="X707" i="5"/>
  <c r="Y707" i="5"/>
  <c r="Z707" i="5"/>
  <c r="AA707" i="5"/>
  <c r="AB707" i="5"/>
  <c r="AC707" i="5"/>
  <c r="AD707" i="5"/>
  <c r="AE707" i="5"/>
  <c r="AF707" i="5"/>
  <c r="R708" i="5"/>
  <c r="S708" i="5"/>
  <c r="T708" i="5"/>
  <c r="U708" i="5"/>
  <c r="V708" i="5"/>
  <c r="W708" i="5"/>
  <c r="X708" i="5"/>
  <c r="Y708" i="5"/>
  <c r="Z708" i="5"/>
  <c r="AA708" i="5"/>
  <c r="AB708" i="5"/>
  <c r="AC708" i="5"/>
  <c r="AD708" i="5"/>
  <c r="AE708" i="5"/>
  <c r="AF708" i="5"/>
  <c r="R709" i="5"/>
  <c r="S709" i="5"/>
  <c r="T709" i="5"/>
  <c r="U709" i="5"/>
  <c r="V709" i="5"/>
  <c r="W709" i="5"/>
  <c r="X709" i="5"/>
  <c r="Y709" i="5"/>
  <c r="Z709" i="5"/>
  <c r="AA709" i="5"/>
  <c r="AB709" i="5"/>
  <c r="AC709" i="5"/>
  <c r="AD709" i="5"/>
  <c r="AE709" i="5"/>
  <c r="AF709" i="5"/>
  <c r="R710" i="5"/>
  <c r="S710" i="5"/>
  <c r="T710" i="5"/>
  <c r="U710" i="5"/>
  <c r="V710" i="5"/>
  <c r="W710" i="5"/>
  <c r="X710" i="5"/>
  <c r="Y710" i="5"/>
  <c r="Z710" i="5"/>
  <c r="AA710" i="5"/>
  <c r="AB710" i="5"/>
  <c r="AC710" i="5"/>
  <c r="AD710" i="5"/>
  <c r="AE710" i="5"/>
  <c r="AF710" i="5"/>
  <c r="R711" i="5"/>
  <c r="S711" i="5"/>
  <c r="T711" i="5"/>
  <c r="U711" i="5"/>
  <c r="V711" i="5"/>
  <c r="W711" i="5"/>
  <c r="X711" i="5"/>
  <c r="Y711" i="5"/>
  <c r="Z711" i="5"/>
  <c r="AA711" i="5"/>
  <c r="AB711" i="5"/>
  <c r="AC711" i="5"/>
  <c r="AD711" i="5"/>
  <c r="AE711" i="5"/>
  <c r="AF711" i="5"/>
  <c r="R712" i="5"/>
  <c r="S712" i="5"/>
  <c r="T712" i="5"/>
  <c r="U712" i="5"/>
  <c r="V712" i="5"/>
  <c r="W712" i="5"/>
  <c r="X712" i="5"/>
  <c r="Y712" i="5"/>
  <c r="Z712" i="5"/>
  <c r="AA712" i="5"/>
  <c r="AB712" i="5"/>
  <c r="AC712" i="5"/>
  <c r="AD712" i="5"/>
  <c r="AE712" i="5"/>
  <c r="AF712" i="5"/>
  <c r="R713" i="5"/>
  <c r="S713" i="5"/>
  <c r="T713" i="5"/>
  <c r="U713" i="5"/>
  <c r="V713" i="5"/>
  <c r="W713" i="5"/>
  <c r="X713" i="5"/>
  <c r="Y713" i="5"/>
  <c r="Z713" i="5"/>
  <c r="AA713" i="5"/>
  <c r="AB713" i="5"/>
  <c r="AC713" i="5"/>
  <c r="AD713" i="5"/>
  <c r="AE713" i="5"/>
  <c r="AF713" i="5"/>
  <c r="R714" i="5"/>
  <c r="S714" i="5"/>
  <c r="T714" i="5"/>
  <c r="U714" i="5"/>
  <c r="V714" i="5"/>
  <c r="W714" i="5"/>
  <c r="X714" i="5"/>
  <c r="Y714" i="5"/>
  <c r="Z714" i="5"/>
  <c r="AA714" i="5"/>
  <c r="AB714" i="5"/>
  <c r="AC714" i="5"/>
  <c r="AD714" i="5"/>
  <c r="AE714" i="5"/>
  <c r="AF714" i="5"/>
  <c r="R715" i="5"/>
  <c r="S715" i="5"/>
  <c r="T715" i="5"/>
  <c r="U715" i="5"/>
  <c r="V715" i="5"/>
  <c r="W715" i="5"/>
  <c r="X715" i="5"/>
  <c r="Y715" i="5"/>
  <c r="Z715" i="5"/>
  <c r="AA715" i="5"/>
  <c r="AB715" i="5"/>
  <c r="AC715" i="5"/>
  <c r="AD715" i="5"/>
  <c r="AE715" i="5"/>
  <c r="AF715" i="5"/>
  <c r="R716" i="5"/>
  <c r="S716" i="5"/>
  <c r="T716" i="5"/>
  <c r="U716" i="5"/>
  <c r="V716" i="5"/>
  <c r="W716" i="5"/>
  <c r="X716" i="5"/>
  <c r="Y716" i="5"/>
  <c r="Z716" i="5"/>
  <c r="AA716" i="5"/>
  <c r="AB716" i="5"/>
  <c r="AC716" i="5"/>
  <c r="AD716" i="5"/>
  <c r="AE716" i="5"/>
  <c r="AF716" i="5"/>
  <c r="R717" i="5"/>
  <c r="S717" i="5"/>
  <c r="T717" i="5"/>
  <c r="U717" i="5"/>
  <c r="V717" i="5"/>
  <c r="W717" i="5"/>
  <c r="X717" i="5"/>
  <c r="Y717" i="5"/>
  <c r="Z717" i="5"/>
  <c r="AA717" i="5"/>
  <c r="AB717" i="5"/>
  <c r="AC717" i="5"/>
  <c r="AD717" i="5"/>
  <c r="AE717" i="5"/>
  <c r="AF717" i="5"/>
  <c r="R718" i="5"/>
  <c r="S718" i="5"/>
  <c r="T718" i="5"/>
  <c r="U718" i="5"/>
  <c r="V718" i="5"/>
  <c r="W718" i="5"/>
  <c r="X718" i="5"/>
  <c r="Y718" i="5"/>
  <c r="Z718" i="5"/>
  <c r="AA718" i="5"/>
  <c r="AB718" i="5"/>
  <c r="AC718" i="5"/>
  <c r="AD718" i="5"/>
  <c r="AE718" i="5"/>
  <c r="AF718" i="5"/>
  <c r="R719" i="5"/>
  <c r="S719" i="5"/>
  <c r="T719" i="5"/>
  <c r="U719" i="5"/>
  <c r="V719" i="5"/>
  <c r="W719" i="5"/>
  <c r="X719" i="5"/>
  <c r="Y719" i="5"/>
  <c r="Z719" i="5"/>
  <c r="AA719" i="5"/>
  <c r="AB719" i="5"/>
  <c r="AC719" i="5"/>
  <c r="AD719" i="5"/>
  <c r="AE719" i="5"/>
  <c r="AF719" i="5"/>
  <c r="R720" i="5"/>
  <c r="S720" i="5"/>
  <c r="T720" i="5"/>
  <c r="U720" i="5"/>
  <c r="V720" i="5"/>
  <c r="W720" i="5"/>
  <c r="X720" i="5"/>
  <c r="Y720" i="5"/>
  <c r="Z720" i="5"/>
  <c r="AA720" i="5"/>
  <c r="AB720" i="5"/>
  <c r="AC720" i="5"/>
  <c r="AD720" i="5"/>
  <c r="AE720" i="5"/>
  <c r="AF720" i="5"/>
  <c r="S625" i="5"/>
  <c r="T625" i="5"/>
  <c r="U625" i="5"/>
  <c r="V625" i="5"/>
  <c r="W625" i="5"/>
  <c r="X625" i="5"/>
  <c r="Y625" i="5"/>
  <c r="Z625" i="5"/>
  <c r="AA625" i="5"/>
  <c r="AB625" i="5"/>
  <c r="AC625" i="5"/>
  <c r="AD625" i="5"/>
  <c r="AE625" i="5"/>
  <c r="AF625" i="5"/>
  <c r="R625" i="5"/>
  <c r="N525" i="5"/>
  <c r="O525" i="5"/>
  <c r="P525" i="5"/>
  <c r="Q525" i="5"/>
  <c r="R525" i="5"/>
  <c r="S525" i="5"/>
  <c r="T525" i="5"/>
  <c r="U525" i="5"/>
  <c r="V525" i="5"/>
  <c r="W525" i="5"/>
  <c r="X525" i="5"/>
  <c r="N526" i="5"/>
  <c r="O526" i="5"/>
  <c r="P526" i="5"/>
  <c r="Q526" i="5"/>
  <c r="R526" i="5"/>
  <c r="S526" i="5"/>
  <c r="T526" i="5"/>
  <c r="U526" i="5"/>
  <c r="V526" i="5"/>
  <c r="W526" i="5"/>
  <c r="X526" i="5"/>
  <c r="N527" i="5"/>
  <c r="O527" i="5"/>
  <c r="P527" i="5"/>
  <c r="Q527" i="5"/>
  <c r="R527" i="5"/>
  <c r="S527" i="5"/>
  <c r="T527" i="5"/>
  <c r="U527" i="5"/>
  <c r="V527" i="5"/>
  <c r="W527" i="5"/>
  <c r="X527" i="5"/>
  <c r="N528" i="5"/>
  <c r="O528" i="5"/>
  <c r="P528" i="5"/>
  <c r="Q528" i="5"/>
  <c r="R528" i="5"/>
  <c r="S528" i="5"/>
  <c r="T528" i="5"/>
  <c r="U528" i="5"/>
  <c r="V528" i="5"/>
  <c r="W528" i="5"/>
  <c r="X528" i="5"/>
  <c r="N529" i="5"/>
  <c r="O529" i="5"/>
  <c r="P529" i="5"/>
  <c r="Q529" i="5"/>
  <c r="R529" i="5"/>
  <c r="S529" i="5"/>
  <c r="T529" i="5"/>
  <c r="U529" i="5"/>
  <c r="V529" i="5"/>
  <c r="W529" i="5"/>
  <c r="X529" i="5"/>
  <c r="N530" i="5"/>
  <c r="O530" i="5"/>
  <c r="P530" i="5"/>
  <c r="Q530" i="5"/>
  <c r="R530" i="5"/>
  <c r="S530" i="5"/>
  <c r="T530" i="5"/>
  <c r="U530" i="5"/>
  <c r="V530" i="5"/>
  <c r="W530" i="5"/>
  <c r="X530" i="5"/>
  <c r="N531" i="5"/>
  <c r="O531" i="5"/>
  <c r="P531" i="5"/>
  <c r="Q531" i="5"/>
  <c r="R531" i="5"/>
  <c r="S531" i="5"/>
  <c r="T531" i="5"/>
  <c r="U531" i="5"/>
  <c r="V531" i="5"/>
  <c r="W531" i="5"/>
  <c r="X531" i="5"/>
  <c r="N532" i="5"/>
  <c r="O532" i="5"/>
  <c r="P532" i="5"/>
  <c r="Q532" i="5"/>
  <c r="R532" i="5"/>
  <c r="S532" i="5"/>
  <c r="T532" i="5"/>
  <c r="U532" i="5"/>
  <c r="V532" i="5"/>
  <c r="W532" i="5"/>
  <c r="X532" i="5"/>
  <c r="N533" i="5"/>
  <c r="O533" i="5"/>
  <c r="P533" i="5"/>
  <c r="Q533" i="5"/>
  <c r="R533" i="5"/>
  <c r="S533" i="5"/>
  <c r="T533" i="5"/>
  <c r="U533" i="5"/>
  <c r="V533" i="5"/>
  <c r="W533" i="5"/>
  <c r="X533" i="5"/>
  <c r="N534" i="5"/>
  <c r="O534" i="5"/>
  <c r="P534" i="5"/>
  <c r="Q534" i="5"/>
  <c r="R534" i="5"/>
  <c r="S534" i="5"/>
  <c r="T534" i="5"/>
  <c r="U534" i="5"/>
  <c r="V534" i="5"/>
  <c r="W534" i="5"/>
  <c r="X534" i="5"/>
  <c r="N535" i="5"/>
  <c r="O535" i="5"/>
  <c r="P535" i="5"/>
  <c r="Q535" i="5"/>
  <c r="R535" i="5"/>
  <c r="S535" i="5"/>
  <c r="T535" i="5"/>
  <c r="U535" i="5"/>
  <c r="V535" i="5"/>
  <c r="W535" i="5"/>
  <c r="X535" i="5"/>
  <c r="N536" i="5"/>
  <c r="O536" i="5"/>
  <c r="P536" i="5"/>
  <c r="Q536" i="5"/>
  <c r="R536" i="5"/>
  <c r="S536" i="5"/>
  <c r="T536" i="5"/>
  <c r="U536" i="5"/>
  <c r="V536" i="5"/>
  <c r="W536" i="5"/>
  <c r="X536" i="5"/>
  <c r="N537" i="5"/>
  <c r="O537" i="5"/>
  <c r="P537" i="5"/>
  <c r="Q537" i="5"/>
  <c r="R537" i="5"/>
  <c r="S537" i="5"/>
  <c r="T537" i="5"/>
  <c r="U537" i="5"/>
  <c r="V537" i="5"/>
  <c r="W537" i="5"/>
  <c r="X537" i="5"/>
  <c r="N538" i="5"/>
  <c r="O538" i="5"/>
  <c r="P538" i="5"/>
  <c r="Q538" i="5"/>
  <c r="R538" i="5"/>
  <c r="S538" i="5"/>
  <c r="T538" i="5"/>
  <c r="U538" i="5"/>
  <c r="V538" i="5"/>
  <c r="W538" i="5"/>
  <c r="X538" i="5"/>
  <c r="N539" i="5"/>
  <c r="O539" i="5"/>
  <c r="P539" i="5"/>
  <c r="Q539" i="5"/>
  <c r="R539" i="5"/>
  <c r="S539" i="5"/>
  <c r="T539" i="5"/>
  <c r="U539" i="5"/>
  <c r="V539" i="5"/>
  <c r="W539" i="5"/>
  <c r="X539" i="5"/>
  <c r="N540" i="5"/>
  <c r="O540" i="5"/>
  <c r="P540" i="5"/>
  <c r="Q540" i="5"/>
  <c r="R540" i="5"/>
  <c r="S540" i="5"/>
  <c r="T540" i="5"/>
  <c r="U540" i="5"/>
  <c r="V540" i="5"/>
  <c r="W540" i="5"/>
  <c r="X540" i="5"/>
  <c r="N541" i="5"/>
  <c r="O541" i="5"/>
  <c r="P541" i="5"/>
  <c r="Q541" i="5"/>
  <c r="R541" i="5"/>
  <c r="S541" i="5"/>
  <c r="T541" i="5"/>
  <c r="U541" i="5"/>
  <c r="V541" i="5"/>
  <c r="W541" i="5"/>
  <c r="X541" i="5"/>
  <c r="N542" i="5"/>
  <c r="O542" i="5"/>
  <c r="P542" i="5"/>
  <c r="Q542" i="5"/>
  <c r="R542" i="5"/>
  <c r="S542" i="5"/>
  <c r="T542" i="5"/>
  <c r="U542" i="5"/>
  <c r="V542" i="5"/>
  <c r="W542" i="5"/>
  <c r="X542" i="5"/>
  <c r="N543" i="5"/>
  <c r="O543" i="5"/>
  <c r="P543" i="5"/>
  <c r="Q543" i="5"/>
  <c r="R543" i="5"/>
  <c r="S543" i="5"/>
  <c r="T543" i="5"/>
  <c r="U543" i="5"/>
  <c r="V543" i="5"/>
  <c r="W543" i="5"/>
  <c r="X543" i="5"/>
  <c r="N544" i="5"/>
  <c r="O544" i="5"/>
  <c r="P544" i="5"/>
  <c r="Q544" i="5"/>
  <c r="R544" i="5"/>
  <c r="S544" i="5"/>
  <c r="T544" i="5"/>
  <c r="U544" i="5"/>
  <c r="V544" i="5"/>
  <c r="W544" i="5"/>
  <c r="X544" i="5"/>
  <c r="N545" i="5"/>
  <c r="O545" i="5"/>
  <c r="P545" i="5"/>
  <c r="Q545" i="5"/>
  <c r="R545" i="5"/>
  <c r="S545" i="5"/>
  <c r="T545" i="5"/>
  <c r="U545" i="5"/>
  <c r="V545" i="5"/>
  <c r="W545" i="5"/>
  <c r="X545" i="5"/>
  <c r="N546" i="5"/>
  <c r="O546" i="5"/>
  <c r="P546" i="5"/>
  <c r="Q546" i="5"/>
  <c r="R546" i="5"/>
  <c r="S546" i="5"/>
  <c r="T546" i="5"/>
  <c r="U546" i="5"/>
  <c r="V546" i="5"/>
  <c r="W546" i="5"/>
  <c r="X546" i="5"/>
  <c r="N547" i="5"/>
  <c r="O547" i="5"/>
  <c r="P547" i="5"/>
  <c r="Q547" i="5"/>
  <c r="R547" i="5"/>
  <c r="S547" i="5"/>
  <c r="T547" i="5"/>
  <c r="U547" i="5"/>
  <c r="V547" i="5"/>
  <c r="W547" i="5"/>
  <c r="X547" i="5"/>
  <c r="N548" i="5"/>
  <c r="O548" i="5"/>
  <c r="P548" i="5"/>
  <c r="Q548" i="5"/>
  <c r="R548" i="5"/>
  <c r="S548" i="5"/>
  <c r="T548" i="5"/>
  <c r="U548" i="5"/>
  <c r="V548" i="5"/>
  <c r="W548" i="5"/>
  <c r="X548" i="5"/>
  <c r="N549" i="5"/>
  <c r="O549" i="5"/>
  <c r="P549" i="5"/>
  <c r="Q549" i="5"/>
  <c r="R549" i="5"/>
  <c r="S549" i="5"/>
  <c r="T549" i="5"/>
  <c r="U549" i="5"/>
  <c r="V549" i="5"/>
  <c r="W549" i="5"/>
  <c r="X549" i="5"/>
  <c r="N550" i="5"/>
  <c r="O550" i="5"/>
  <c r="P550" i="5"/>
  <c r="Q550" i="5"/>
  <c r="R550" i="5"/>
  <c r="S550" i="5"/>
  <c r="T550" i="5"/>
  <c r="U550" i="5"/>
  <c r="V550" i="5"/>
  <c r="W550" i="5"/>
  <c r="X550" i="5"/>
  <c r="N551" i="5"/>
  <c r="O551" i="5"/>
  <c r="P551" i="5"/>
  <c r="Q551" i="5"/>
  <c r="R551" i="5"/>
  <c r="S551" i="5"/>
  <c r="T551" i="5"/>
  <c r="U551" i="5"/>
  <c r="V551" i="5"/>
  <c r="W551" i="5"/>
  <c r="X551" i="5"/>
  <c r="N552" i="5"/>
  <c r="O552" i="5"/>
  <c r="P552" i="5"/>
  <c r="Q552" i="5"/>
  <c r="R552" i="5"/>
  <c r="S552" i="5"/>
  <c r="T552" i="5"/>
  <c r="U552" i="5"/>
  <c r="V552" i="5"/>
  <c r="W552" i="5"/>
  <c r="X552" i="5"/>
  <c r="N553" i="5"/>
  <c r="O553" i="5"/>
  <c r="P553" i="5"/>
  <c r="Q553" i="5"/>
  <c r="R553" i="5"/>
  <c r="S553" i="5"/>
  <c r="T553" i="5"/>
  <c r="U553" i="5"/>
  <c r="V553" i="5"/>
  <c r="W553" i="5"/>
  <c r="X553" i="5"/>
  <c r="N554" i="5"/>
  <c r="O554" i="5"/>
  <c r="P554" i="5"/>
  <c r="Q554" i="5"/>
  <c r="R554" i="5"/>
  <c r="S554" i="5"/>
  <c r="T554" i="5"/>
  <c r="U554" i="5"/>
  <c r="V554" i="5"/>
  <c r="W554" i="5"/>
  <c r="X554" i="5"/>
  <c r="N555" i="5"/>
  <c r="O555" i="5"/>
  <c r="P555" i="5"/>
  <c r="Q555" i="5"/>
  <c r="R555" i="5"/>
  <c r="S555" i="5"/>
  <c r="T555" i="5"/>
  <c r="U555" i="5"/>
  <c r="V555" i="5"/>
  <c r="W555" i="5"/>
  <c r="X555" i="5"/>
  <c r="N556" i="5"/>
  <c r="O556" i="5"/>
  <c r="P556" i="5"/>
  <c r="Q556" i="5"/>
  <c r="R556" i="5"/>
  <c r="S556" i="5"/>
  <c r="T556" i="5"/>
  <c r="U556" i="5"/>
  <c r="V556" i="5"/>
  <c r="W556" i="5"/>
  <c r="X556" i="5"/>
  <c r="N557" i="5"/>
  <c r="O557" i="5"/>
  <c r="P557" i="5"/>
  <c r="Q557" i="5"/>
  <c r="R557" i="5"/>
  <c r="S557" i="5"/>
  <c r="T557" i="5"/>
  <c r="U557" i="5"/>
  <c r="V557" i="5"/>
  <c r="W557" i="5"/>
  <c r="X557" i="5"/>
  <c r="N558" i="5"/>
  <c r="O558" i="5"/>
  <c r="P558" i="5"/>
  <c r="Q558" i="5"/>
  <c r="R558" i="5"/>
  <c r="S558" i="5"/>
  <c r="T558" i="5"/>
  <c r="U558" i="5"/>
  <c r="V558" i="5"/>
  <c r="W558" i="5"/>
  <c r="X558" i="5"/>
  <c r="N559" i="5"/>
  <c r="O559" i="5"/>
  <c r="P559" i="5"/>
  <c r="Q559" i="5"/>
  <c r="R559" i="5"/>
  <c r="S559" i="5"/>
  <c r="T559" i="5"/>
  <c r="U559" i="5"/>
  <c r="V559" i="5"/>
  <c r="W559" i="5"/>
  <c r="X559" i="5"/>
  <c r="N560" i="5"/>
  <c r="O560" i="5"/>
  <c r="P560" i="5"/>
  <c r="Q560" i="5"/>
  <c r="R560" i="5"/>
  <c r="S560" i="5"/>
  <c r="T560" i="5"/>
  <c r="U560" i="5"/>
  <c r="V560" i="5"/>
  <c r="W560" i="5"/>
  <c r="X560" i="5"/>
  <c r="N561" i="5"/>
  <c r="O561" i="5"/>
  <c r="P561" i="5"/>
  <c r="Q561" i="5"/>
  <c r="R561" i="5"/>
  <c r="S561" i="5"/>
  <c r="T561" i="5"/>
  <c r="U561" i="5"/>
  <c r="V561" i="5"/>
  <c r="W561" i="5"/>
  <c r="X561" i="5"/>
  <c r="N562" i="5"/>
  <c r="O562" i="5"/>
  <c r="P562" i="5"/>
  <c r="Q562" i="5"/>
  <c r="R562" i="5"/>
  <c r="S562" i="5"/>
  <c r="T562" i="5"/>
  <c r="U562" i="5"/>
  <c r="V562" i="5"/>
  <c r="W562" i="5"/>
  <c r="X562" i="5"/>
  <c r="N563" i="5"/>
  <c r="O563" i="5"/>
  <c r="P563" i="5"/>
  <c r="Q563" i="5"/>
  <c r="R563" i="5"/>
  <c r="S563" i="5"/>
  <c r="T563" i="5"/>
  <c r="U563" i="5"/>
  <c r="V563" i="5"/>
  <c r="W563" i="5"/>
  <c r="X563" i="5"/>
  <c r="N564" i="5"/>
  <c r="O564" i="5"/>
  <c r="P564" i="5"/>
  <c r="Q564" i="5"/>
  <c r="R564" i="5"/>
  <c r="S564" i="5"/>
  <c r="T564" i="5"/>
  <c r="U564" i="5"/>
  <c r="V564" i="5"/>
  <c r="W564" i="5"/>
  <c r="X564" i="5"/>
  <c r="N565" i="5"/>
  <c r="O565" i="5"/>
  <c r="P565" i="5"/>
  <c r="Q565" i="5"/>
  <c r="R565" i="5"/>
  <c r="S565" i="5"/>
  <c r="T565" i="5"/>
  <c r="U565" i="5"/>
  <c r="V565" i="5"/>
  <c r="W565" i="5"/>
  <c r="X565" i="5"/>
  <c r="N566" i="5"/>
  <c r="O566" i="5"/>
  <c r="P566" i="5"/>
  <c r="Q566" i="5"/>
  <c r="R566" i="5"/>
  <c r="S566" i="5"/>
  <c r="T566" i="5"/>
  <c r="U566" i="5"/>
  <c r="V566" i="5"/>
  <c r="W566" i="5"/>
  <c r="X566" i="5"/>
  <c r="N567" i="5"/>
  <c r="O567" i="5"/>
  <c r="P567" i="5"/>
  <c r="Q567" i="5"/>
  <c r="R567" i="5"/>
  <c r="S567" i="5"/>
  <c r="T567" i="5"/>
  <c r="U567" i="5"/>
  <c r="V567" i="5"/>
  <c r="W567" i="5"/>
  <c r="X567" i="5"/>
  <c r="N568" i="5"/>
  <c r="O568" i="5"/>
  <c r="P568" i="5"/>
  <c r="Q568" i="5"/>
  <c r="R568" i="5"/>
  <c r="S568" i="5"/>
  <c r="T568" i="5"/>
  <c r="U568" i="5"/>
  <c r="V568" i="5"/>
  <c r="W568" i="5"/>
  <c r="X568" i="5"/>
  <c r="N569" i="5"/>
  <c r="O569" i="5"/>
  <c r="P569" i="5"/>
  <c r="Q569" i="5"/>
  <c r="R569" i="5"/>
  <c r="S569" i="5"/>
  <c r="T569" i="5"/>
  <c r="U569" i="5"/>
  <c r="V569" i="5"/>
  <c r="W569" i="5"/>
  <c r="X569" i="5"/>
  <c r="N570" i="5"/>
  <c r="O570" i="5"/>
  <c r="P570" i="5"/>
  <c r="Q570" i="5"/>
  <c r="R570" i="5"/>
  <c r="S570" i="5"/>
  <c r="T570" i="5"/>
  <c r="U570" i="5"/>
  <c r="V570" i="5"/>
  <c r="W570" i="5"/>
  <c r="X570" i="5"/>
  <c r="N571" i="5"/>
  <c r="O571" i="5"/>
  <c r="P571" i="5"/>
  <c r="Q571" i="5"/>
  <c r="R571" i="5"/>
  <c r="S571" i="5"/>
  <c r="T571" i="5"/>
  <c r="U571" i="5"/>
  <c r="V571" i="5"/>
  <c r="W571" i="5"/>
  <c r="X571" i="5"/>
  <c r="N572" i="5"/>
  <c r="O572" i="5"/>
  <c r="P572" i="5"/>
  <c r="Q572" i="5"/>
  <c r="R572" i="5"/>
  <c r="S572" i="5"/>
  <c r="T572" i="5"/>
  <c r="U572" i="5"/>
  <c r="V572" i="5"/>
  <c r="W572" i="5"/>
  <c r="X572" i="5"/>
  <c r="N573" i="5"/>
  <c r="O573" i="5"/>
  <c r="P573" i="5"/>
  <c r="Q573" i="5"/>
  <c r="R573" i="5"/>
  <c r="S573" i="5"/>
  <c r="T573" i="5"/>
  <c r="U573" i="5"/>
  <c r="V573" i="5"/>
  <c r="W573" i="5"/>
  <c r="X573" i="5"/>
  <c r="N574" i="5"/>
  <c r="O574" i="5"/>
  <c r="P574" i="5"/>
  <c r="Q574" i="5"/>
  <c r="R574" i="5"/>
  <c r="S574" i="5"/>
  <c r="T574" i="5"/>
  <c r="U574" i="5"/>
  <c r="V574" i="5"/>
  <c r="W574" i="5"/>
  <c r="X574" i="5"/>
  <c r="N575" i="5"/>
  <c r="O575" i="5"/>
  <c r="P575" i="5"/>
  <c r="Q575" i="5"/>
  <c r="R575" i="5"/>
  <c r="S575" i="5"/>
  <c r="T575" i="5"/>
  <c r="U575" i="5"/>
  <c r="V575" i="5"/>
  <c r="W575" i="5"/>
  <c r="X575" i="5"/>
  <c r="N576" i="5"/>
  <c r="O576" i="5"/>
  <c r="P576" i="5"/>
  <c r="Q576" i="5"/>
  <c r="R576" i="5"/>
  <c r="S576" i="5"/>
  <c r="T576" i="5"/>
  <c r="U576" i="5"/>
  <c r="V576" i="5"/>
  <c r="W576" i="5"/>
  <c r="X576" i="5"/>
  <c r="N577" i="5"/>
  <c r="O577" i="5"/>
  <c r="P577" i="5"/>
  <c r="Q577" i="5"/>
  <c r="R577" i="5"/>
  <c r="S577" i="5"/>
  <c r="T577" i="5"/>
  <c r="U577" i="5"/>
  <c r="V577" i="5"/>
  <c r="W577" i="5"/>
  <c r="X577" i="5"/>
  <c r="N578" i="5"/>
  <c r="O578" i="5"/>
  <c r="P578" i="5"/>
  <c r="Q578" i="5"/>
  <c r="R578" i="5"/>
  <c r="S578" i="5"/>
  <c r="T578" i="5"/>
  <c r="U578" i="5"/>
  <c r="V578" i="5"/>
  <c r="W578" i="5"/>
  <c r="X578" i="5"/>
  <c r="N579" i="5"/>
  <c r="O579" i="5"/>
  <c r="P579" i="5"/>
  <c r="Q579" i="5"/>
  <c r="R579" i="5"/>
  <c r="S579" i="5"/>
  <c r="T579" i="5"/>
  <c r="U579" i="5"/>
  <c r="V579" i="5"/>
  <c r="W579" i="5"/>
  <c r="X579" i="5"/>
  <c r="N580" i="5"/>
  <c r="O580" i="5"/>
  <c r="P580" i="5"/>
  <c r="Q580" i="5"/>
  <c r="R580" i="5"/>
  <c r="S580" i="5"/>
  <c r="T580" i="5"/>
  <c r="U580" i="5"/>
  <c r="V580" i="5"/>
  <c r="W580" i="5"/>
  <c r="X580" i="5"/>
  <c r="N581" i="5"/>
  <c r="O581" i="5"/>
  <c r="P581" i="5"/>
  <c r="Q581" i="5"/>
  <c r="R581" i="5"/>
  <c r="S581" i="5"/>
  <c r="T581" i="5"/>
  <c r="U581" i="5"/>
  <c r="V581" i="5"/>
  <c r="W581" i="5"/>
  <c r="X581" i="5"/>
  <c r="N582" i="5"/>
  <c r="O582" i="5"/>
  <c r="P582" i="5"/>
  <c r="Q582" i="5"/>
  <c r="R582" i="5"/>
  <c r="S582" i="5"/>
  <c r="T582" i="5"/>
  <c r="U582" i="5"/>
  <c r="V582" i="5"/>
  <c r="W582" i="5"/>
  <c r="X582" i="5"/>
  <c r="N583" i="5"/>
  <c r="O583" i="5"/>
  <c r="P583" i="5"/>
  <c r="Q583" i="5"/>
  <c r="R583" i="5"/>
  <c r="S583" i="5"/>
  <c r="T583" i="5"/>
  <c r="U583" i="5"/>
  <c r="V583" i="5"/>
  <c r="W583" i="5"/>
  <c r="X583" i="5"/>
  <c r="N584" i="5"/>
  <c r="O584" i="5"/>
  <c r="P584" i="5"/>
  <c r="Q584" i="5"/>
  <c r="R584" i="5"/>
  <c r="S584" i="5"/>
  <c r="T584" i="5"/>
  <c r="U584" i="5"/>
  <c r="V584" i="5"/>
  <c r="W584" i="5"/>
  <c r="X584" i="5"/>
  <c r="N585" i="5"/>
  <c r="O585" i="5"/>
  <c r="P585" i="5"/>
  <c r="Q585" i="5"/>
  <c r="R585" i="5"/>
  <c r="S585" i="5"/>
  <c r="T585" i="5"/>
  <c r="U585" i="5"/>
  <c r="V585" i="5"/>
  <c r="W585" i="5"/>
  <c r="X585" i="5"/>
  <c r="N586" i="5"/>
  <c r="O586" i="5"/>
  <c r="P586" i="5"/>
  <c r="Q586" i="5"/>
  <c r="R586" i="5"/>
  <c r="S586" i="5"/>
  <c r="T586" i="5"/>
  <c r="U586" i="5"/>
  <c r="V586" i="5"/>
  <c r="W586" i="5"/>
  <c r="X586" i="5"/>
  <c r="N587" i="5"/>
  <c r="O587" i="5"/>
  <c r="P587" i="5"/>
  <c r="Q587" i="5"/>
  <c r="R587" i="5"/>
  <c r="S587" i="5"/>
  <c r="T587" i="5"/>
  <c r="U587" i="5"/>
  <c r="V587" i="5"/>
  <c r="W587" i="5"/>
  <c r="X587" i="5"/>
  <c r="N588" i="5"/>
  <c r="O588" i="5"/>
  <c r="P588" i="5"/>
  <c r="Q588" i="5"/>
  <c r="R588" i="5"/>
  <c r="S588" i="5"/>
  <c r="T588" i="5"/>
  <c r="U588" i="5"/>
  <c r="V588" i="5"/>
  <c r="W588" i="5"/>
  <c r="X588" i="5"/>
  <c r="N589" i="5"/>
  <c r="O589" i="5"/>
  <c r="P589" i="5"/>
  <c r="Q589" i="5"/>
  <c r="R589" i="5"/>
  <c r="S589" i="5"/>
  <c r="T589" i="5"/>
  <c r="U589" i="5"/>
  <c r="V589" i="5"/>
  <c r="W589" i="5"/>
  <c r="X589" i="5"/>
  <c r="N590" i="5"/>
  <c r="O590" i="5"/>
  <c r="P590" i="5"/>
  <c r="Q590" i="5"/>
  <c r="R590" i="5"/>
  <c r="S590" i="5"/>
  <c r="T590" i="5"/>
  <c r="U590" i="5"/>
  <c r="V590" i="5"/>
  <c r="W590" i="5"/>
  <c r="X590" i="5"/>
  <c r="N591" i="5"/>
  <c r="O591" i="5"/>
  <c r="P591" i="5"/>
  <c r="Q591" i="5"/>
  <c r="R591" i="5"/>
  <c r="S591" i="5"/>
  <c r="T591" i="5"/>
  <c r="U591" i="5"/>
  <c r="V591" i="5"/>
  <c r="W591" i="5"/>
  <c r="X591" i="5"/>
  <c r="N592" i="5"/>
  <c r="O592" i="5"/>
  <c r="P592" i="5"/>
  <c r="Q592" i="5"/>
  <c r="R592" i="5"/>
  <c r="S592" i="5"/>
  <c r="T592" i="5"/>
  <c r="U592" i="5"/>
  <c r="V592" i="5"/>
  <c r="W592" i="5"/>
  <c r="X592" i="5"/>
  <c r="N593" i="5"/>
  <c r="O593" i="5"/>
  <c r="P593" i="5"/>
  <c r="Q593" i="5"/>
  <c r="R593" i="5"/>
  <c r="S593" i="5"/>
  <c r="T593" i="5"/>
  <c r="U593" i="5"/>
  <c r="V593" i="5"/>
  <c r="W593" i="5"/>
  <c r="X593" i="5"/>
  <c r="N594" i="5"/>
  <c r="O594" i="5"/>
  <c r="P594" i="5"/>
  <c r="Q594" i="5"/>
  <c r="R594" i="5"/>
  <c r="S594" i="5"/>
  <c r="T594" i="5"/>
  <c r="U594" i="5"/>
  <c r="V594" i="5"/>
  <c r="W594" i="5"/>
  <c r="X594" i="5"/>
  <c r="N595" i="5"/>
  <c r="O595" i="5"/>
  <c r="P595" i="5"/>
  <c r="Q595" i="5"/>
  <c r="R595" i="5"/>
  <c r="S595" i="5"/>
  <c r="T595" i="5"/>
  <c r="U595" i="5"/>
  <c r="V595" i="5"/>
  <c r="W595" i="5"/>
  <c r="X595" i="5"/>
  <c r="N596" i="5"/>
  <c r="O596" i="5"/>
  <c r="P596" i="5"/>
  <c r="Q596" i="5"/>
  <c r="R596" i="5"/>
  <c r="S596" i="5"/>
  <c r="T596" i="5"/>
  <c r="U596" i="5"/>
  <c r="V596" i="5"/>
  <c r="W596" i="5"/>
  <c r="X596" i="5"/>
  <c r="N597" i="5"/>
  <c r="O597" i="5"/>
  <c r="P597" i="5"/>
  <c r="Q597" i="5"/>
  <c r="R597" i="5"/>
  <c r="S597" i="5"/>
  <c r="T597" i="5"/>
  <c r="U597" i="5"/>
  <c r="V597" i="5"/>
  <c r="W597" i="5"/>
  <c r="X597" i="5"/>
  <c r="N598" i="5"/>
  <c r="O598" i="5"/>
  <c r="P598" i="5"/>
  <c r="Q598" i="5"/>
  <c r="R598" i="5"/>
  <c r="S598" i="5"/>
  <c r="T598" i="5"/>
  <c r="U598" i="5"/>
  <c r="V598" i="5"/>
  <c r="W598" i="5"/>
  <c r="X598" i="5"/>
  <c r="N599" i="5"/>
  <c r="O599" i="5"/>
  <c r="P599" i="5"/>
  <c r="Q599" i="5"/>
  <c r="R599" i="5"/>
  <c r="S599" i="5"/>
  <c r="T599" i="5"/>
  <c r="U599" i="5"/>
  <c r="V599" i="5"/>
  <c r="W599" i="5"/>
  <c r="X599" i="5"/>
  <c r="N600" i="5"/>
  <c r="O600" i="5"/>
  <c r="P600" i="5"/>
  <c r="Q600" i="5"/>
  <c r="R600" i="5"/>
  <c r="S600" i="5"/>
  <c r="T600" i="5"/>
  <c r="U600" i="5"/>
  <c r="V600" i="5"/>
  <c r="W600" i="5"/>
  <c r="X600" i="5"/>
  <c r="N601" i="5"/>
  <c r="O601" i="5"/>
  <c r="P601" i="5"/>
  <c r="Q601" i="5"/>
  <c r="R601" i="5"/>
  <c r="S601" i="5"/>
  <c r="T601" i="5"/>
  <c r="U601" i="5"/>
  <c r="V601" i="5"/>
  <c r="W601" i="5"/>
  <c r="X601" i="5"/>
  <c r="N602" i="5"/>
  <c r="O602" i="5"/>
  <c r="P602" i="5"/>
  <c r="Q602" i="5"/>
  <c r="R602" i="5"/>
  <c r="S602" i="5"/>
  <c r="T602" i="5"/>
  <c r="U602" i="5"/>
  <c r="V602" i="5"/>
  <c r="W602" i="5"/>
  <c r="X602" i="5"/>
  <c r="N603" i="5"/>
  <c r="O603" i="5"/>
  <c r="P603" i="5"/>
  <c r="Q603" i="5"/>
  <c r="R603" i="5"/>
  <c r="S603" i="5"/>
  <c r="T603" i="5"/>
  <c r="U603" i="5"/>
  <c r="V603" i="5"/>
  <c r="W603" i="5"/>
  <c r="X603" i="5"/>
  <c r="N604" i="5"/>
  <c r="O604" i="5"/>
  <c r="P604" i="5"/>
  <c r="Q604" i="5"/>
  <c r="R604" i="5"/>
  <c r="S604" i="5"/>
  <c r="T604" i="5"/>
  <c r="U604" i="5"/>
  <c r="V604" i="5"/>
  <c r="W604" i="5"/>
  <c r="X604" i="5"/>
  <c r="N605" i="5"/>
  <c r="O605" i="5"/>
  <c r="P605" i="5"/>
  <c r="Q605" i="5"/>
  <c r="R605" i="5"/>
  <c r="S605" i="5"/>
  <c r="T605" i="5"/>
  <c r="U605" i="5"/>
  <c r="V605" i="5"/>
  <c r="W605" i="5"/>
  <c r="X605" i="5"/>
  <c r="N606" i="5"/>
  <c r="O606" i="5"/>
  <c r="P606" i="5"/>
  <c r="Q606" i="5"/>
  <c r="R606" i="5"/>
  <c r="S606" i="5"/>
  <c r="T606" i="5"/>
  <c r="U606" i="5"/>
  <c r="V606" i="5"/>
  <c r="W606" i="5"/>
  <c r="X606" i="5"/>
  <c r="N607" i="5"/>
  <c r="O607" i="5"/>
  <c r="P607" i="5"/>
  <c r="Q607" i="5"/>
  <c r="R607" i="5"/>
  <c r="S607" i="5"/>
  <c r="T607" i="5"/>
  <c r="U607" i="5"/>
  <c r="V607" i="5"/>
  <c r="W607" i="5"/>
  <c r="X607" i="5"/>
  <c r="N608" i="5"/>
  <c r="O608" i="5"/>
  <c r="P608" i="5"/>
  <c r="Q608" i="5"/>
  <c r="R608" i="5"/>
  <c r="S608" i="5"/>
  <c r="T608" i="5"/>
  <c r="U608" i="5"/>
  <c r="V608" i="5"/>
  <c r="W608" i="5"/>
  <c r="X608" i="5"/>
  <c r="N609" i="5"/>
  <c r="O609" i="5"/>
  <c r="P609" i="5"/>
  <c r="Q609" i="5"/>
  <c r="R609" i="5"/>
  <c r="S609" i="5"/>
  <c r="T609" i="5"/>
  <c r="U609" i="5"/>
  <c r="V609" i="5"/>
  <c r="W609" i="5"/>
  <c r="X609" i="5"/>
  <c r="N610" i="5"/>
  <c r="O610" i="5"/>
  <c r="P610" i="5"/>
  <c r="Q610" i="5"/>
  <c r="R610" i="5"/>
  <c r="S610" i="5"/>
  <c r="T610" i="5"/>
  <c r="U610" i="5"/>
  <c r="V610" i="5"/>
  <c r="W610" i="5"/>
  <c r="X610" i="5"/>
  <c r="N611" i="5"/>
  <c r="O611" i="5"/>
  <c r="P611" i="5"/>
  <c r="Q611" i="5"/>
  <c r="R611" i="5"/>
  <c r="S611" i="5"/>
  <c r="T611" i="5"/>
  <c r="U611" i="5"/>
  <c r="V611" i="5"/>
  <c r="W611" i="5"/>
  <c r="X611" i="5"/>
  <c r="N612" i="5"/>
  <c r="O612" i="5"/>
  <c r="P612" i="5"/>
  <c r="Q612" i="5"/>
  <c r="R612" i="5"/>
  <c r="S612" i="5"/>
  <c r="T612" i="5"/>
  <c r="U612" i="5"/>
  <c r="V612" i="5"/>
  <c r="W612" i="5"/>
  <c r="X612" i="5"/>
  <c r="N613" i="5"/>
  <c r="O613" i="5"/>
  <c r="P613" i="5"/>
  <c r="Q613" i="5"/>
  <c r="R613" i="5"/>
  <c r="S613" i="5"/>
  <c r="T613" i="5"/>
  <c r="U613" i="5"/>
  <c r="V613" i="5"/>
  <c r="W613" i="5"/>
  <c r="X613" i="5"/>
  <c r="N614" i="5"/>
  <c r="O614" i="5"/>
  <c r="P614" i="5"/>
  <c r="Q614" i="5"/>
  <c r="R614" i="5"/>
  <c r="S614" i="5"/>
  <c r="T614" i="5"/>
  <c r="U614" i="5"/>
  <c r="V614" i="5"/>
  <c r="W614" i="5"/>
  <c r="X614" i="5"/>
  <c r="N615" i="5"/>
  <c r="O615" i="5"/>
  <c r="P615" i="5"/>
  <c r="Q615" i="5"/>
  <c r="R615" i="5"/>
  <c r="S615" i="5"/>
  <c r="T615" i="5"/>
  <c r="U615" i="5"/>
  <c r="V615" i="5"/>
  <c r="W615" i="5"/>
  <c r="X615" i="5"/>
  <c r="N616" i="5"/>
  <c r="O616" i="5"/>
  <c r="P616" i="5"/>
  <c r="Q616" i="5"/>
  <c r="R616" i="5"/>
  <c r="S616" i="5"/>
  <c r="T616" i="5"/>
  <c r="U616" i="5"/>
  <c r="V616" i="5"/>
  <c r="W616" i="5"/>
  <c r="X616" i="5"/>
  <c r="N617" i="5"/>
  <c r="O617" i="5"/>
  <c r="P617" i="5"/>
  <c r="Q617" i="5"/>
  <c r="R617" i="5"/>
  <c r="S617" i="5"/>
  <c r="T617" i="5"/>
  <c r="U617" i="5"/>
  <c r="V617" i="5"/>
  <c r="W617" i="5"/>
  <c r="X617" i="5"/>
  <c r="N618" i="5"/>
  <c r="O618" i="5"/>
  <c r="P618" i="5"/>
  <c r="Q618" i="5"/>
  <c r="R618" i="5"/>
  <c r="S618" i="5"/>
  <c r="T618" i="5"/>
  <c r="U618" i="5"/>
  <c r="V618" i="5"/>
  <c r="W618" i="5"/>
  <c r="X618" i="5"/>
  <c r="N619" i="5"/>
  <c r="O619" i="5"/>
  <c r="P619" i="5"/>
  <c r="Q619" i="5"/>
  <c r="R619" i="5"/>
  <c r="S619" i="5"/>
  <c r="T619" i="5"/>
  <c r="U619" i="5"/>
  <c r="V619" i="5"/>
  <c r="W619" i="5"/>
  <c r="X619" i="5"/>
  <c r="O524" i="5"/>
  <c r="P524" i="5"/>
  <c r="Q524" i="5"/>
  <c r="R524" i="5"/>
  <c r="S524" i="5"/>
  <c r="T524" i="5"/>
  <c r="U524" i="5"/>
  <c r="V524" i="5"/>
  <c r="W524" i="5"/>
  <c r="X524" i="5"/>
  <c r="N524" i="5"/>
  <c r="J424" i="5"/>
  <c r="K424" i="5"/>
  <c r="L424" i="5"/>
  <c r="M424" i="5"/>
  <c r="N424" i="5"/>
  <c r="O424" i="5"/>
  <c r="P424" i="5"/>
  <c r="J425" i="5"/>
  <c r="K425" i="5"/>
  <c r="L425" i="5"/>
  <c r="M425" i="5"/>
  <c r="N425" i="5"/>
  <c r="O425" i="5"/>
  <c r="P425" i="5"/>
  <c r="J426" i="5"/>
  <c r="K426" i="5"/>
  <c r="L426" i="5"/>
  <c r="M426" i="5"/>
  <c r="N426" i="5"/>
  <c r="O426" i="5"/>
  <c r="P426" i="5"/>
  <c r="J427" i="5"/>
  <c r="K427" i="5"/>
  <c r="L427" i="5"/>
  <c r="M427" i="5"/>
  <c r="N427" i="5"/>
  <c r="O427" i="5"/>
  <c r="P427" i="5"/>
  <c r="J428" i="5"/>
  <c r="K428" i="5"/>
  <c r="L428" i="5"/>
  <c r="M428" i="5"/>
  <c r="N428" i="5"/>
  <c r="O428" i="5"/>
  <c r="P428" i="5"/>
  <c r="J429" i="5"/>
  <c r="K429" i="5"/>
  <c r="L429" i="5"/>
  <c r="M429" i="5"/>
  <c r="N429" i="5"/>
  <c r="O429" i="5"/>
  <c r="P429" i="5"/>
  <c r="J430" i="5"/>
  <c r="K430" i="5"/>
  <c r="L430" i="5"/>
  <c r="M430" i="5"/>
  <c r="N430" i="5"/>
  <c r="O430" i="5"/>
  <c r="P430" i="5"/>
  <c r="J431" i="5"/>
  <c r="K431" i="5"/>
  <c r="L431" i="5"/>
  <c r="M431" i="5"/>
  <c r="N431" i="5"/>
  <c r="O431" i="5"/>
  <c r="P431" i="5"/>
  <c r="J432" i="5"/>
  <c r="K432" i="5"/>
  <c r="L432" i="5"/>
  <c r="M432" i="5"/>
  <c r="N432" i="5"/>
  <c r="O432" i="5"/>
  <c r="P432" i="5"/>
  <c r="J433" i="5"/>
  <c r="K433" i="5"/>
  <c r="L433" i="5"/>
  <c r="M433" i="5"/>
  <c r="N433" i="5"/>
  <c r="O433" i="5"/>
  <c r="P433" i="5"/>
  <c r="J434" i="5"/>
  <c r="K434" i="5"/>
  <c r="L434" i="5"/>
  <c r="M434" i="5"/>
  <c r="N434" i="5"/>
  <c r="O434" i="5"/>
  <c r="P434" i="5"/>
  <c r="J435" i="5"/>
  <c r="K435" i="5"/>
  <c r="L435" i="5"/>
  <c r="M435" i="5"/>
  <c r="N435" i="5"/>
  <c r="O435" i="5"/>
  <c r="P435" i="5"/>
  <c r="J436" i="5"/>
  <c r="K436" i="5"/>
  <c r="L436" i="5"/>
  <c r="M436" i="5"/>
  <c r="N436" i="5"/>
  <c r="O436" i="5"/>
  <c r="P436" i="5"/>
  <c r="J437" i="5"/>
  <c r="K437" i="5"/>
  <c r="L437" i="5"/>
  <c r="M437" i="5"/>
  <c r="N437" i="5"/>
  <c r="O437" i="5"/>
  <c r="P437" i="5"/>
  <c r="J438" i="5"/>
  <c r="K438" i="5"/>
  <c r="L438" i="5"/>
  <c r="M438" i="5"/>
  <c r="N438" i="5"/>
  <c r="O438" i="5"/>
  <c r="P438" i="5"/>
  <c r="J439" i="5"/>
  <c r="K439" i="5"/>
  <c r="L439" i="5"/>
  <c r="M439" i="5"/>
  <c r="N439" i="5"/>
  <c r="O439" i="5"/>
  <c r="P439" i="5"/>
  <c r="J440" i="5"/>
  <c r="K440" i="5"/>
  <c r="L440" i="5"/>
  <c r="M440" i="5"/>
  <c r="N440" i="5"/>
  <c r="O440" i="5"/>
  <c r="P440" i="5"/>
  <c r="J441" i="5"/>
  <c r="K441" i="5"/>
  <c r="L441" i="5"/>
  <c r="M441" i="5"/>
  <c r="N441" i="5"/>
  <c r="O441" i="5"/>
  <c r="P441" i="5"/>
  <c r="J442" i="5"/>
  <c r="K442" i="5"/>
  <c r="L442" i="5"/>
  <c r="M442" i="5"/>
  <c r="N442" i="5"/>
  <c r="O442" i="5"/>
  <c r="P442" i="5"/>
  <c r="J443" i="5"/>
  <c r="K443" i="5"/>
  <c r="L443" i="5"/>
  <c r="M443" i="5"/>
  <c r="N443" i="5"/>
  <c r="O443" i="5"/>
  <c r="P443" i="5"/>
  <c r="J444" i="5"/>
  <c r="K444" i="5"/>
  <c r="L444" i="5"/>
  <c r="M444" i="5"/>
  <c r="N444" i="5"/>
  <c r="O444" i="5"/>
  <c r="P444" i="5"/>
  <c r="J445" i="5"/>
  <c r="K445" i="5"/>
  <c r="L445" i="5"/>
  <c r="M445" i="5"/>
  <c r="N445" i="5"/>
  <c r="O445" i="5"/>
  <c r="P445" i="5"/>
  <c r="J446" i="5"/>
  <c r="K446" i="5"/>
  <c r="L446" i="5"/>
  <c r="M446" i="5"/>
  <c r="N446" i="5"/>
  <c r="O446" i="5"/>
  <c r="P446" i="5"/>
  <c r="J447" i="5"/>
  <c r="K447" i="5"/>
  <c r="L447" i="5"/>
  <c r="M447" i="5"/>
  <c r="N447" i="5"/>
  <c r="O447" i="5"/>
  <c r="P447" i="5"/>
  <c r="J448" i="5"/>
  <c r="K448" i="5"/>
  <c r="L448" i="5"/>
  <c r="M448" i="5"/>
  <c r="N448" i="5"/>
  <c r="O448" i="5"/>
  <c r="P448" i="5"/>
  <c r="J449" i="5"/>
  <c r="K449" i="5"/>
  <c r="L449" i="5"/>
  <c r="M449" i="5"/>
  <c r="N449" i="5"/>
  <c r="O449" i="5"/>
  <c r="P449" i="5"/>
  <c r="J450" i="5"/>
  <c r="K450" i="5"/>
  <c r="L450" i="5"/>
  <c r="M450" i="5"/>
  <c r="N450" i="5"/>
  <c r="O450" i="5"/>
  <c r="P450" i="5"/>
  <c r="J451" i="5"/>
  <c r="K451" i="5"/>
  <c r="L451" i="5"/>
  <c r="M451" i="5"/>
  <c r="N451" i="5"/>
  <c r="O451" i="5"/>
  <c r="P451" i="5"/>
  <c r="J452" i="5"/>
  <c r="K452" i="5"/>
  <c r="L452" i="5"/>
  <c r="M452" i="5"/>
  <c r="N452" i="5"/>
  <c r="O452" i="5"/>
  <c r="P452" i="5"/>
  <c r="J453" i="5"/>
  <c r="K453" i="5"/>
  <c r="L453" i="5"/>
  <c r="M453" i="5"/>
  <c r="N453" i="5"/>
  <c r="O453" i="5"/>
  <c r="P453" i="5"/>
  <c r="J454" i="5"/>
  <c r="K454" i="5"/>
  <c r="L454" i="5"/>
  <c r="M454" i="5"/>
  <c r="N454" i="5"/>
  <c r="O454" i="5"/>
  <c r="P454" i="5"/>
  <c r="J455" i="5"/>
  <c r="K455" i="5"/>
  <c r="L455" i="5"/>
  <c r="M455" i="5"/>
  <c r="N455" i="5"/>
  <c r="O455" i="5"/>
  <c r="P455" i="5"/>
  <c r="J456" i="5"/>
  <c r="K456" i="5"/>
  <c r="L456" i="5"/>
  <c r="M456" i="5"/>
  <c r="N456" i="5"/>
  <c r="O456" i="5"/>
  <c r="P456" i="5"/>
  <c r="J457" i="5"/>
  <c r="K457" i="5"/>
  <c r="L457" i="5"/>
  <c r="M457" i="5"/>
  <c r="N457" i="5"/>
  <c r="O457" i="5"/>
  <c r="P457" i="5"/>
  <c r="J458" i="5"/>
  <c r="K458" i="5"/>
  <c r="L458" i="5"/>
  <c r="M458" i="5"/>
  <c r="N458" i="5"/>
  <c r="O458" i="5"/>
  <c r="P458" i="5"/>
  <c r="J459" i="5"/>
  <c r="K459" i="5"/>
  <c r="L459" i="5"/>
  <c r="M459" i="5"/>
  <c r="N459" i="5"/>
  <c r="O459" i="5"/>
  <c r="P459" i="5"/>
  <c r="J460" i="5"/>
  <c r="K460" i="5"/>
  <c r="L460" i="5"/>
  <c r="M460" i="5"/>
  <c r="N460" i="5"/>
  <c r="O460" i="5"/>
  <c r="P460" i="5"/>
  <c r="J461" i="5"/>
  <c r="K461" i="5"/>
  <c r="L461" i="5"/>
  <c r="M461" i="5"/>
  <c r="N461" i="5"/>
  <c r="O461" i="5"/>
  <c r="P461" i="5"/>
  <c r="J462" i="5"/>
  <c r="K462" i="5"/>
  <c r="L462" i="5"/>
  <c r="M462" i="5"/>
  <c r="N462" i="5"/>
  <c r="O462" i="5"/>
  <c r="P462" i="5"/>
  <c r="J463" i="5"/>
  <c r="K463" i="5"/>
  <c r="L463" i="5"/>
  <c r="M463" i="5"/>
  <c r="N463" i="5"/>
  <c r="O463" i="5"/>
  <c r="P463" i="5"/>
  <c r="J464" i="5"/>
  <c r="K464" i="5"/>
  <c r="L464" i="5"/>
  <c r="M464" i="5"/>
  <c r="N464" i="5"/>
  <c r="O464" i="5"/>
  <c r="P464" i="5"/>
  <c r="J465" i="5"/>
  <c r="K465" i="5"/>
  <c r="L465" i="5"/>
  <c r="M465" i="5"/>
  <c r="N465" i="5"/>
  <c r="O465" i="5"/>
  <c r="P465" i="5"/>
  <c r="J466" i="5"/>
  <c r="K466" i="5"/>
  <c r="L466" i="5"/>
  <c r="M466" i="5"/>
  <c r="N466" i="5"/>
  <c r="O466" i="5"/>
  <c r="P466" i="5"/>
  <c r="J467" i="5"/>
  <c r="K467" i="5"/>
  <c r="L467" i="5"/>
  <c r="M467" i="5"/>
  <c r="N467" i="5"/>
  <c r="O467" i="5"/>
  <c r="P467" i="5"/>
  <c r="J468" i="5"/>
  <c r="K468" i="5"/>
  <c r="L468" i="5"/>
  <c r="M468" i="5"/>
  <c r="N468" i="5"/>
  <c r="O468" i="5"/>
  <c r="P468" i="5"/>
  <c r="J469" i="5"/>
  <c r="K469" i="5"/>
  <c r="L469" i="5"/>
  <c r="M469" i="5"/>
  <c r="N469" i="5"/>
  <c r="O469" i="5"/>
  <c r="P469" i="5"/>
  <c r="J470" i="5"/>
  <c r="K470" i="5"/>
  <c r="L470" i="5"/>
  <c r="M470" i="5"/>
  <c r="N470" i="5"/>
  <c r="O470" i="5"/>
  <c r="P470" i="5"/>
  <c r="J471" i="5"/>
  <c r="K471" i="5"/>
  <c r="L471" i="5"/>
  <c r="M471" i="5"/>
  <c r="N471" i="5"/>
  <c r="O471" i="5"/>
  <c r="P471" i="5"/>
  <c r="J472" i="5"/>
  <c r="K472" i="5"/>
  <c r="L472" i="5"/>
  <c r="M472" i="5"/>
  <c r="N472" i="5"/>
  <c r="O472" i="5"/>
  <c r="P472" i="5"/>
  <c r="J473" i="5"/>
  <c r="K473" i="5"/>
  <c r="L473" i="5"/>
  <c r="M473" i="5"/>
  <c r="N473" i="5"/>
  <c r="O473" i="5"/>
  <c r="P473" i="5"/>
  <c r="J474" i="5"/>
  <c r="K474" i="5"/>
  <c r="L474" i="5"/>
  <c r="M474" i="5"/>
  <c r="N474" i="5"/>
  <c r="O474" i="5"/>
  <c r="P474" i="5"/>
  <c r="J475" i="5"/>
  <c r="K475" i="5"/>
  <c r="L475" i="5"/>
  <c r="M475" i="5"/>
  <c r="N475" i="5"/>
  <c r="O475" i="5"/>
  <c r="P475" i="5"/>
  <c r="J476" i="5"/>
  <c r="K476" i="5"/>
  <c r="L476" i="5"/>
  <c r="M476" i="5"/>
  <c r="N476" i="5"/>
  <c r="O476" i="5"/>
  <c r="P476" i="5"/>
  <c r="J477" i="5"/>
  <c r="K477" i="5"/>
  <c r="L477" i="5"/>
  <c r="M477" i="5"/>
  <c r="N477" i="5"/>
  <c r="O477" i="5"/>
  <c r="P477" i="5"/>
  <c r="J478" i="5"/>
  <c r="K478" i="5"/>
  <c r="L478" i="5"/>
  <c r="M478" i="5"/>
  <c r="N478" i="5"/>
  <c r="O478" i="5"/>
  <c r="P478" i="5"/>
  <c r="J479" i="5"/>
  <c r="K479" i="5"/>
  <c r="L479" i="5"/>
  <c r="M479" i="5"/>
  <c r="N479" i="5"/>
  <c r="O479" i="5"/>
  <c r="P479" i="5"/>
  <c r="J480" i="5"/>
  <c r="K480" i="5"/>
  <c r="L480" i="5"/>
  <c r="M480" i="5"/>
  <c r="N480" i="5"/>
  <c r="O480" i="5"/>
  <c r="P480" i="5"/>
  <c r="J481" i="5"/>
  <c r="K481" i="5"/>
  <c r="L481" i="5"/>
  <c r="M481" i="5"/>
  <c r="N481" i="5"/>
  <c r="O481" i="5"/>
  <c r="P481" i="5"/>
  <c r="J482" i="5"/>
  <c r="K482" i="5"/>
  <c r="L482" i="5"/>
  <c r="M482" i="5"/>
  <c r="N482" i="5"/>
  <c r="O482" i="5"/>
  <c r="P482" i="5"/>
  <c r="J483" i="5"/>
  <c r="K483" i="5"/>
  <c r="L483" i="5"/>
  <c r="M483" i="5"/>
  <c r="N483" i="5"/>
  <c r="O483" i="5"/>
  <c r="P483" i="5"/>
  <c r="J484" i="5"/>
  <c r="K484" i="5"/>
  <c r="L484" i="5"/>
  <c r="M484" i="5"/>
  <c r="N484" i="5"/>
  <c r="O484" i="5"/>
  <c r="P484" i="5"/>
  <c r="J485" i="5"/>
  <c r="K485" i="5"/>
  <c r="L485" i="5"/>
  <c r="M485" i="5"/>
  <c r="N485" i="5"/>
  <c r="O485" i="5"/>
  <c r="P485" i="5"/>
  <c r="J486" i="5"/>
  <c r="K486" i="5"/>
  <c r="L486" i="5"/>
  <c r="M486" i="5"/>
  <c r="N486" i="5"/>
  <c r="O486" i="5"/>
  <c r="P486" i="5"/>
  <c r="J487" i="5"/>
  <c r="K487" i="5"/>
  <c r="L487" i="5"/>
  <c r="M487" i="5"/>
  <c r="N487" i="5"/>
  <c r="O487" i="5"/>
  <c r="P487" i="5"/>
  <c r="J488" i="5"/>
  <c r="K488" i="5"/>
  <c r="L488" i="5"/>
  <c r="M488" i="5"/>
  <c r="N488" i="5"/>
  <c r="O488" i="5"/>
  <c r="P488" i="5"/>
  <c r="J489" i="5"/>
  <c r="K489" i="5"/>
  <c r="L489" i="5"/>
  <c r="M489" i="5"/>
  <c r="N489" i="5"/>
  <c r="O489" i="5"/>
  <c r="P489" i="5"/>
  <c r="J490" i="5"/>
  <c r="K490" i="5"/>
  <c r="L490" i="5"/>
  <c r="M490" i="5"/>
  <c r="N490" i="5"/>
  <c r="O490" i="5"/>
  <c r="P490" i="5"/>
  <c r="J491" i="5"/>
  <c r="K491" i="5"/>
  <c r="L491" i="5"/>
  <c r="M491" i="5"/>
  <c r="N491" i="5"/>
  <c r="O491" i="5"/>
  <c r="P491" i="5"/>
  <c r="J492" i="5"/>
  <c r="K492" i="5"/>
  <c r="L492" i="5"/>
  <c r="M492" i="5"/>
  <c r="N492" i="5"/>
  <c r="O492" i="5"/>
  <c r="P492" i="5"/>
  <c r="J493" i="5"/>
  <c r="K493" i="5"/>
  <c r="L493" i="5"/>
  <c r="M493" i="5"/>
  <c r="N493" i="5"/>
  <c r="O493" i="5"/>
  <c r="P493" i="5"/>
  <c r="J494" i="5"/>
  <c r="K494" i="5"/>
  <c r="L494" i="5"/>
  <c r="M494" i="5"/>
  <c r="N494" i="5"/>
  <c r="O494" i="5"/>
  <c r="P494" i="5"/>
  <c r="J495" i="5"/>
  <c r="K495" i="5"/>
  <c r="L495" i="5"/>
  <c r="M495" i="5"/>
  <c r="N495" i="5"/>
  <c r="O495" i="5"/>
  <c r="P495" i="5"/>
  <c r="J496" i="5"/>
  <c r="K496" i="5"/>
  <c r="L496" i="5"/>
  <c r="M496" i="5"/>
  <c r="N496" i="5"/>
  <c r="O496" i="5"/>
  <c r="P496" i="5"/>
  <c r="J497" i="5"/>
  <c r="K497" i="5"/>
  <c r="L497" i="5"/>
  <c r="M497" i="5"/>
  <c r="N497" i="5"/>
  <c r="O497" i="5"/>
  <c r="P497" i="5"/>
  <c r="J498" i="5"/>
  <c r="K498" i="5"/>
  <c r="L498" i="5"/>
  <c r="M498" i="5"/>
  <c r="N498" i="5"/>
  <c r="O498" i="5"/>
  <c r="P498" i="5"/>
  <c r="J499" i="5"/>
  <c r="K499" i="5"/>
  <c r="L499" i="5"/>
  <c r="M499" i="5"/>
  <c r="N499" i="5"/>
  <c r="O499" i="5"/>
  <c r="P499" i="5"/>
  <c r="J500" i="5"/>
  <c r="K500" i="5"/>
  <c r="L500" i="5"/>
  <c r="M500" i="5"/>
  <c r="N500" i="5"/>
  <c r="O500" i="5"/>
  <c r="P500" i="5"/>
  <c r="J501" i="5"/>
  <c r="K501" i="5"/>
  <c r="L501" i="5"/>
  <c r="M501" i="5"/>
  <c r="N501" i="5"/>
  <c r="O501" i="5"/>
  <c r="P501" i="5"/>
  <c r="J502" i="5"/>
  <c r="K502" i="5"/>
  <c r="L502" i="5"/>
  <c r="M502" i="5"/>
  <c r="N502" i="5"/>
  <c r="O502" i="5"/>
  <c r="P502" i="5"/>
  <c r="J503" i="5"/>
  <c r="K503" i="5"/>
  <c r="L503" i="5"/>
  <c r="M503" i="5"/>
  <c r="N503" i="5"/>
  <c r="O503" i="5"/>
  <c r="P503" i="5"/>
  <c r="J504" i="5"/>
  <c r="K504" i="5"/>
  <c r="L504" i="5"/>
  <c r="M504" i="5"/>
  <c r="N504" i="5"/>
  <c r="O504" i="5"/>
  <c r="P504" i="5"/>
  <c r="J505" i="5"/>
  <c r="K505" i="5"/>
  <c r="L505" i="5"/>
  <c r="M505" i="5"/>
  <c r="N505" i="5"/>
  <c r="O505" i="5"/>
  <c r="P505" i="5"/>
  <c r="J506" i="5"/>
  <c r="K506" i="5"/>
  <c r="L506" i="5"/>
  <c r="M506" i="5"/>
  <c r="N506" i="5"/>
  <c r="O506" i="5"/>
  <c r="P506" i="5"/>
  <c r="J507" i="5"/>
  <c r="K507" i="5"/>
  <c r="L507" i="5"/>
  <c r="M507" i="5"/>
  <c r="N507" i="5"/>
  <c r="O507" i="5"/>
  <c r="P507" i="5"/>
  <c r="J508" i="5"/>
  <c r="K508" i="5"/>
  <c r="L508" i="5"/>
  <c r="M508" i="5"/>
  <c r="N508" i="5"/>
  <c r="O508" i="5"/>
  <c r="P508" i="5"/>
  <c r="J509" i="5"/>
  <c r="K509" i="5"/>
  <c r="L509" i="5"/>
  <c r="M509" i="5"/>
  <c r="N509" i="5"/>
  <c r="O509" i="5"/>
  <c r="P509" i="5"/>
  <c r="J510" i="5"/>
  <c r="K510" i="5"/>
  <c r="L510" i="5"/>
  <c r="M510" i="5"/>
  <c r="N510" i="5"/>
  <c r="O510" i="5"/>
  <c r="P510" i="5"/>
  <c r="J511" i="5"/>
  <c r="K511" i="5"/>
  <c r="L511" i="5"/>
  <c r="M511" i="5"/>
  <c r="N511" i="5"/>
  <c r="O511" i="5"/>
  <c r="P511" i="5"/>
  <c r="J512" i="5"/>
  <c r="K512" i="5"/>
  <c r="L512" i="5"/>
  <c r="M512" i="5"/>
  <c r="N512" i="5"/>
  <c r="O512" i="5"/>
  <c r="P512" i="5"/>
  <c r="J513" i="5"/>
  <c r="K513" i="5"/>
  <c r="L513" i="5"/>
  <c r="M513" i="5"/>
  <c r="N513" i="5"/>
  <c r="O513" i="5"/>
  <c r="P513" i="5"/>
  <c r="J514" i="5"/>
  <c r="K514" i="5"/>
  <c r="L514" i="5"/>
  <c r="M514" i="5"/>
  <c r="N514" i="5"/>
  <c r="O514" i="5"/>
  <c r="P514" i="5"/>
  <c r="J515" i="5"/>
  <c r="K515" i="5"/>
  <c r="L515" i="5"/>
  <c r="M515" i="5"/>
  <c r="N515" i="5"/>
  <c r="O515" i="5"/>
  <c r="P515" i="5"/>
  <c r="J516" i="5"/>
  <c r="K516" i="5"/>
  <c r="L516" i="5"/>
  <c r="M516" i="5"/>
  <c r="N516" i="5"/>
  <c r="O516" i="5"/>
  <c r="P516" i="5"/>
  <c r="J517" i="5"/>
  <c r="K517" i="5"/>
  <c r="L517" i="5"/>
  <c r="M517" i="5"/>
  <c r="N517" i="5"/>
  <c r="O517" i="5"/>
  <c r="P517" i="5"/>
  <c r="J518" i="5"/>
  <c r="K518" i="5"/>
  <c r="L518" i="5"/>
  <c r="M518" i="5"/>
  <c r="N518" i="5"/>
  <c r="O518" i="5"/>
  <c r="P518" i="5"/>
  <c r="K423" i="5"/>
  <c r="L423" i="5"/>
  <c r="M423" i="5"/>
  <c r="N423" i="5"/>
  <c r="O423" i="5"/>
  <c r="P423" i="5"/>
  <c r="J423" i="5"/>
  <c r="F323" i="5"/>
  <c r="G323" i="5"/>
  <c r="H323" i="5"/>
  <c r="F324" i="5"/>
  <c r="G324" i="5"/>
  <c r="H324" i="5"/>
  <c r="F325" i="5"/>
  <c r="G325" i="5"/>
  <c r="H325" i="5"/>
  <c r="F326" i="5"/>
  <c r="G326" i="5"/>
  <c r="H326" i="5"/>
  <c r="F327" i="5"/>
  <c r="G327" i="5"/>
  <c r="H327" i="5"/>
  <c r="F328" i="5"/>
  <c r="G328" i="5"/>
  <c r="H328" i="5"/>
  <c r="F329" i="5"/>
  <c r="G329" i="5"/>
  <c r="H329" i="5"/>
  <c r="F330" i="5"/>
  <c r="G330" i="5"/>
  <c r="H330" i="5"/>
  <c r="F331" i="5"/>
  <c r="G331" i="5"/>
  <c r="H331" i="5"/>
  <c r="F332" i="5"/>
  <c r="G332" i="5"/>
  <c r="H332" i="5"/>
  <c r="F333" i="5"/>
  <c r="G333" i="5"/>
  <c r="H333" i="5"/>
  <c r="F334" i="5"/>
  <c r="G334" i="5"/>
  <c r="H334" i="5"/>
  <c r="F335" i="5"/>
  <c r="G335" i="5"/>
  <c r="H335" i="5"/>
  <c r="F336" i="5"/>
  <c r="G336" i="5"/>
  <c r="H336" i="5"/>
  <c r="F337" i="5"/>
  <c r="G337" i="5"/>
  <c r="H337" i="5"/>
  <c r="F338" i="5"/>
  <c r="G338" i="5"/>
  <c r="H338" i="5"/>
  <c r="F339" i="5"/>
  <c r="G339" i="5"/>
  <c r="H339" i="5"/>
  <c r="F340" i="5"/>
  <c r="G340" i="5"/>
  <c r="H340" i="5"/>
  <c r="F341" i="5"/>
  <c r="G341" i="5"/>
  <c r="H341" i="5"/>
  <c r="F342" i="5"/>
  <c r="G342" i="5"/>
  <c r="H342" i="5"/>
  <c r="F343" i="5"/>
  <c r="G343" i="5"/>
  <c r="H343" i="5"/>
  <c r="F344" i="5"/>
  <c r="G344" i="5"/>
  <c r="H344" i="5"/>
  <c r="F345" i="5"/>
  <c r="G345" i="5"/>
  <c r="H345" i="5"/>
  <c r="F346" i="5"/>
  <c r="G346" i="5"/>
  <c r="H346" i="5"/>
  <c r="F347" i="5"/>
  <c r="G347" i="5"/>
  <c r="H347" i="5"/>
  <c r="F348" i="5"/>
  <c r="G348" i="5"/>
  <c r="H348" i="5"/>
  <c r="F349" i="5"/>
  <c r="G349" i="5"/>
  <c r="H349" i="5"/>
  <c r="F350" i="5"/>
  <c r="G350" i="5"/>
  <c r="H350" i="5"/>
  <c r="F351" i="5"/>
  <c r="G351" i="5"/>
  <c r="H351" i="5"/>
  <c r="F352" i="5"/>
  <c r="G352" i="5"/>
  <c r="H352" i="5"/>
  <c r="F353" i="5"/>
  <c r="G353" i="5"/>
  <c r="H353" i="5"/>
  <c r="F354" i="5"/>
  <c r="G354" i="5"/>
  <c r="H354" i="5"/>
  <c r="F355" i="5"/>
  <c r="G355" i="5"/>
  <c r="H355" i="5"/>
  <c r="F356" i="5"/>
  <c r="G356" i="5"/>
  <c r="H356" i="5"/>
  <c r="F357" i="5"/>
  <c r="G357" i="5"/>
  <c r="H357" i="5"/>
  <c r="F358" i="5"/>
  <c r="G358" i="5"/>
  <c r="H358" i="5"/>
  <c r="F359" i="5"/>
  <c r="G359" i="5"/>
  <c r="H359" i="5"/>
  <c r="F360" i="5"/>
  <c r="G360" i="5"/>
  <c r="H360" i="5"/>
  <c r="F361" i="5"/>
  <c r="G361" i="5"/>
  <c r="H361" i="5"/>
  <c r="F362" i="5"/>
  <c r="G362" i="5"/>
  <c r="H362" i="5"/>
  <c r="F363" i="5"/>
  <c r="G363" i="5"/>
  <c r="H363" i="5"/>
  <c r="F364" i="5"/>
  <c r="G364" i="5"/>
  <c r="H364" i="5"/>
  <c r="F365" i="5"/>
  <c r="G365" i="5"/>
  <c r="H365" i="5"/>
  <c r="F366" i="5"/>
  <c r="G366" i="5"/>
  <c r="H366" i="5"/>
  <c r="F367" i="5"/>
  <c r="G367" i="5"/>
  <c r="H367" i="5"/>
  <c r="F368" i="5"/>
  <c r="G368" i="5"/>
  <c r="H368" i="5"/>
  <c r="F369" i="5"/>
  <c r="G369" i="5"/>
  <c r="H369" i="5"/>
  <c r="F370" i="5"/>
  <c r="G370" i="5"/>
  <c r="H370" i="5"/>
  <c r="F371" i="5"/>
  <c r="G371" i="5"/>
  <c r="H371" i="5"/>
  <c r="F372" i="5"/>
  <c r="G372" i="5"/>
  <c r="H372" i="5"/>
  <c r="F373" i="5"/>
  <c r="G373" i="5"/>
  <c r="H373" i="5"/>
  <c r="F374" i="5"/>
  <c r="G374" i="5"/>
  <c r="H374" i="5"/>
  <c r="F375" i="5"/>
  <c r="G375" i="5"/>
  <c r="H375" i="5"/>
  <c r="F376" i="5"/>
  <c r="G376" i="5"/>
  <c r="H376" i="5"/>
  <c r="F377" i="5"/>
  <c r="G377" i="5"/>
  <c r="H377" i="5"/>
  <c r="F378" i="5"/>
  <c r="G378" i="5"/>
  <c r="H378" i="5"/>
  <c r="F379" i="5"/>
  <c r="G379" i="5"/>
  <c r="H379" i="5"/>
  <c r="F380" i="5"/>
  <c r="G380" i="5"/>
  <c r="H380" i="5"/>
  <c r="F381" i="5"/>
  <c r="G381" i="5"/>
  <c r="H381" i="5"/>
  <c r="F382" i="5"/>
  <c r="G382" i="5"/>
  <c r="H382" i="5"/>
  <c r="F383" i="5"/>
  <c r="G383" i="5"/>
  <c r="H383" i="5"/>
  <c r="F384" i="5"/>
  <c r="G384" i="5"/>
  <c r="H384" i="5"/>
  <c r="F385" i="5"/>
  <c r="G385" i="5"/>
  <c r="H385" i="5"/>
  <c r="F386" i="5"/>
  <c r="G386" i="5"/>
  <c r="H386" i="5"/>
  <c r="F387" i="5"/>
  <c r="G387" i="5"/>
  <c r="H387" i="5"/>
  <c r="F388" i="5"/>
  <c r="G388" i="5"/>
  <c r="H388" i="5"/>
  <c r="F389" i="5"/>
  <c r="G389" i="5"/>
  <c r="H389" i="5"/>
  <c r="F390" i="5"/>
  <c r="G390" i="5"/>
  <c r="H390" i="5"/>
  <c r="F391" i="5"/>
  <c r="G391" i="5"/>
  <c r="H391" i="5"/>
  <c r="F392" i="5"/>
  <c r="G392" i="5"/>
  <c r="H392" i="5"/>
  <c r="F393" i="5"/>
  <c r="G393" i="5"/>
  <c r="H393" i="5"/>
  <c r="F394" i="5"/>
  <c r="G394" i="5"/>
  <c r="H394" i="5"/>
  <c r="F395" i="5"/>
  <c r="G395" i="5"/>
  <c r="H395" i="5"/>
  <c r="F396" i="5"/>
  <c r="G396" i="5"/>
  <c r="H396" i="5"/>
  <c r="F397" i="5"/>
  <c r="G397" i="5"/>
  <c r="H397" i="5"/>
  <c r="F398" i="5"/>
  <c r="G398" i="5"/>
  <c r="H398" i="5"/>
  <c r="F399" i="5"/>
  <c r="G399" i="5"/>
  <c r="H399" i="5"/>
  <c r="F400" i="5"/>
  <c r="G400" i="5"/>
  <c r="H400" i="5"/>
  <c r="F401" i="5"/>
  <c r="G401" i="5"/>
  <c r="H401" i="5"/>
  <c r="F402" i="5"/>
  <c r="G402" i="5"/>
  <c r="H402" i="5"/>
  <c r="F403" i="5"/>
  <c r="G403" i="5"/>
  <c r="H403" i="5"/>
  <c r="F404" i="5"/>
  <c r="G404" i="5"/>
  <c r="H404" i="5"/>
  <c r="F405" i="5"/>
  <c r="G405" i="5"/>
  <c r="H405" i="5"/>
  <c r="F406" i="5"/>
  <c r="G406" i="5"/>
  <c r="H406" i="5"/>
  <c r="F407" i="5"/>
  <c r="G407" i="5"/>
  <c r="H407" i="5"/>
  <c r="F408" i="5"/>
  <c r="G408" i="5"/>
  <c r="H408" i="5"/>
  <c r="F409" i="5"/>
  <c r="G409" i="5"/>
  <c r="H409" i="5"/>
  <c r="F410" i="5"/>
  <c r="G410" i="5"/>
  <c r="H410" i="5"/>
  <c r="F411" i="5"/>
  <c r="G411" i="5"/>
  <c r="H411" i="5"/>
  <c r="F412" i="5"/>
  <c r="G412" i="5"/>
  <c r="H412" i="5"/>
  <c r="F413" i="5"/>
  <c r="G413" i="5"/>
  <c r="H413" i="5"/>
  <c r="F414" i="5"/>
  <c r="G414" i="5"/>
  <c r="H414" i="5"/>
  <c r="F415" i="5"/>
  <c r="G415" i="5"/>
  <c r="H415" i="5"/>
  <c r="F416" i="5"/>
  <c r="G416" i="5"/>
  <c r="H416" i="5"/>
  <c r="F417" i="5"/>
  <c r="G417" i="5"/>
  <c r="H417" i="5"/>
  <c r="G322" i="5"/>
  <c r="H322" i="5"/>
  <c r="F322" i="5"/>
  <c r="M222" i="5"/>
  <c r="N222" i="5"/>
  <c r="O222" i="5"/>
  <c r="P222" i="5"/>
  <c r="Q222" i="5"/>
  <c r="R222" i="5"/>
  <c r="S222" i="5"/>
  <c r="T222" i="5"/>
  <c r="U222" i="5"/>
  <c r="V222" i="5"/>
  <c r="M223" i="5"/>
  <c r="N223" i="5"/>
  <c r="O223" i="5"/>
  <c r="P223" i="5"/>
  <c r="Q223" i="5"/>
  <c r="R223" i="5"/>
  <c r="S223" i="5"/>
  <c r="T223" i="5"/>
  <c r="U223" i="5"/>
  <c r="V223" i="5"/>
  <c r="M224" i="5"/>
  <c r="N224" i="5"/>
  <c r="O224" i="5"/>
  <c r="P224" i="5"/>
  <c r="Q224" i="5"/>
  <c r="R224" i="5"/>
  <c r="S224" i="5"/>
  <c r="T224" i="5"/>
  <c r="U224" i="5"/>
  <c r="V224" i="5"/>
  <c r="M225" i="5"/>
  <c r="N225" i="5"/>
  <c r="O225" i="5"/>
  <c r="P225" i="5"/>
  <c r="Q225" i="5"/>
  <c r="R225" i="5"/>
  <c r="S225" i="5"/>
  <c r="T225" i="5"/>
  <c r="U225" i="5"/>
  <c r="V225" i="5"/>
  <c r="M226" i="5"/>
  <c r="N226" i="5"/>
  <c r="O226" i="5"/>
  <c r="P226" i="5"/>
  <c r="Q226" i="5"/>
  <c r="R226" i="5"/>
  <c r="S226" i="5"/>
  <c r="T226" i="5"/>
  <c r="U226" i="5"/>
  <c r="V226" i="5"/>
  <c r="M227" i="5"/>
  <c r="N227" i="5"/>
  <c r="O227" i="5"/>
  <c r="P227" i="5"/>
  <c r="Q227" i="5"/>
  <c r="R227" i="5"/>
  <c r="S227" i="5"/>
  <c r="T227" i="5"/>
  <c r="U227" i="5"/>
  <c r="V227" i="5"/>
  <c r="M228" i="5"/>
  <c r="N228" i="5"/>
  <c r="O228" i="5"/>
  <c r="P228" i="5"/>
  <c r="Q228" i="5"/>
  <c r="R228" i="5"/>
  <c r="S228" i="5"/>
  <c r="T228" i="5"/>
  <c r="U228" i="5"/>
  <c r="V228" i="5"/>
  <c r="M229" i="5"/>
  <c r="N229" i="5"/>
  <c r="O229" i="5"/>
  <c r="P229" i="5"/>
  <c r="Q229" i="5"/>
  <c r="R229" i="5"/>
  <c r="S229" i="5"/>
  <c r="T229" i="5"/>
  <c r="U229" i="5"/>
  <c r="V229" i="5"/>
  <c r="M230" i="5"/>
  <c r="N230" i="5"/>
  <c r="O230" i="5"/>
  <c r="P230" i="5"/>
  <c r="Q230" i="5"/>
  <c r="R230" i="5"/>
  <c r="S230" i="5"/>
  <c r="T230" i="5"/>
  <c r="U230" i="5"/>
  <c r="V230" i="5"/>
  <c r="M231" i="5"/>
  <c r="N231" i="5"/>
  <c r="O231" i="5"/>
  <c r="P231" i="5"/>
  <c r="Q231" i="5"/>
  <c r="R231" i="5"/>
  <c r="S231" i="5"/>
  <c r="T231" i="5"/>
  <c r="U231" i="5"/>
  <c r="V231" i="5"/>
  <c r="M232" i="5"/>
  <c r="N232" i="5"/>
  <c r="O232" i="5"/>
  <c r="P232" i="5"/>
  <c r="Q232" i="5"/>
  <c r="R232" i="5"/>
  <c r="S232" i="5"/>
  <c r="T232" i="5"/>
  <c r="U232" i="5"/>
  <c r="V232" i="5"/>
  <c r="M233" i="5"/>
  <c r="N233" i="5"/>
  <c r="O233" i="5"/>
  <c r="P233" i="5"/>
  <c r="Q233" i="5"/>
  <c r="R233" i="5"/>
  <c r="S233" i="5"/>
  <c r="T233" i="5"/>
  <c r="U233" i="5"/>
  <c r="V233" i="5"/>
  <c r="M234" i="5"/>
  <c r="N234" i="5"/>
  <c r="O234" i="5"/>
  <c r="P234" i="5"/>
  <c r="Q234" i="5"/>
  <c r="R234" i="5"/>
  <c r="S234" i="5"/>
  <c r="T234" i="5"/>
  <c r="U234" i="5"/>
  <c r="V234" i="5"/>
  <c r="M235" i="5"/>
  <c r="N235" i="5"/>
  <c r="O235" i="5"/>
  <c r="P235" i="5"/>
  <c r="Q235" i="5"/>
  <c r="R235" i="5"/>
  <c r="S235" i="5"/>
  <c r="T235" i="5"/>
  <c r="U235" i="5"/>
  <c r="V235" i="5"/>
  <c r="M236" i="5"/>
  <c r="N236" i="5"/>
  <c r="O236" i="5"/>
  <c r="P236" i="5"/>
  <c r="Q236" i="5"/>
  <c r="R236" i="5"/>
  <c r="S236" i="5"/>
  <c r="T236" i="5"/>
  <c r="U236" i="5"/>
  <c r="V236" i="5"/>
  <c r="M237" i="5"/>
  <c r="N237" i="5"/>
  <c r="O237" i="5"/>
  <c r="P237" i="5"/>
  <c r="Q237" i="5"/>
  <c r="R237" i="5"/>
  <c r="S237" i="5"/>
  <c r="T237" i="5"/>
  <c r="U237" i="5"/>
  <c r="V237" i="5"/>
  <c r="M238" i="5"/>
  <c r="N238" i="5"/>
  <c r="O238" i="5"/>
  <c r="P238" i="5"/>
  <c r="Q238" i="5"/>
  <c r="R238" i="5"/>
  <c r="S238" i="5"/>
  <c r="T238" i="5"/>
  <c r="U238" i="5"/>
  <c r="V238" i="5"/>
  <c r="M239" i="5"/>
  <c r="N239" i="5"/>
  <c r="O239" i="5"/>
  <c r="P239" i="5"/>
  <c r="Q239" i="5"/>
  <c r="R239" i="5"/>
  <c r="S239" i="5"/>
  <c r="T239" i="5"/>
  <c r="U239" i="5"/>
  <c r="V239" i="5"/>
  <c r="M240" i="5"/>
  <c r="N240" i="5"/>
  <c r="O240" i="5"/>
  <c r="P240" i="5"/>
  <c r="Q240" i="5"/>
  <c r="R240" i="5"/>
  <c r="S240" i="5"/>
  <c r="T240" i="5"/>
  <c r="U240" i="5"/>
  <c r="V240" i="5"/>
  <c r="M241" i="5"/>
  <c r="N241" i="5"/>
  <c r="O241" i="5"/>
  <c r="P241" i="5"/>
  <c r="Q241" i="5"/>
  <c r="R241" i="5"/>
  <c r="S241" i="5"/>
  <c r="T241" i="5"/>
  <c r="U241" i="5"/>
  <c r="V241" i="5"/>
  <c r="M242" i="5"/>
  <c r="N242" i="5"/>
  <c r="O242" i="5"/>
  <c r="P242" i="5"/>
  <c r="Q242" i="5"/>
  <c r="R242" i="5"/>
  <c r="S242" i="5"/>
  <c r="T242" i="5"/>
  <c r="U242" i="5"/>
  <c r="V242" i="5"/>
  <c r="M243" i="5"/>
  <c r="N243" i="5"/>
  <c r="O243" i="5"/>
  <c r="P243" i="5"/>
  <c r="Q243" i="5"/>
  <c r="R243" i="5"/>
  <c r="S243" i="5"/>
  <c r="T243" i="5"/>
  <c r="U243" i="5"/>
  <c r="V243" i="5"/>
  <c r="M244" i="5"/>
  <c r="N244" i="5"/>
  <c r="O244" i="5"/>
  <c r="P244" i="5"/>
  <c r="Q244" i="5"/>
  <c r="R244" i="5"/>
  <c r="S244" i="5"/>
  <c r="T244" i="5"/>
  <c r="U244" i="5"/>
  <c r="V244" i="5"/>
  <c r="M245" i="5"/>
  <c r="N245" i="5"/>
  <c r="O245" i="5"/>
  <c r="P245" i="5"/>
  <c r="Q245" i="5"/>
  <c r="R245" i="5"/>
  <c r="S245" i="5"/>
  <c r="T245" i="5"/>
  <c r="U245" i="5"/>
  <c r="V245" i="5"/>
  <c r="M246" i="5"/>
  <c r="N246" i="5"/>
  <c r="O246" i="5"/>
  <c r="P246" i="5"/>
  <c r="Q246" i="5"/>
  <c r="R246" i="5"/>
  <c r="S246" i="5"/>
  <c r="T246" i="5"/>
  <c r="U246" i="5"/>
  <c r="V246" i="5"/>
  <c r="M247" i="5"/>
  <c r="N247" i="5"/>
  <c r="O247" i="5"/>
  <c r="P247" i="5"/>
  <c r="Q247" i="5"/>
  <c r="R247" i="5"/>
  <c r="S247" i="5"/>
  <c r="T247" i="5"/>
  <c r="U247" i="5"/>
  <c r="V247" i="5"/>
  <c r="M248" i="5"/>
  <c r="N248" i="5"/>
  <c r="O248" i="5"/>
  <c r="P248" i="5"/>
  <c r="Q248" i="5"/>
  <c r="R248" i="5"/>
  <c r="S248" i="5"/>
  <c r="T248" i="5"/>
  <c r="U248" i="5"/>
  <c r="V248" i="5"/>
  <c r="M249" i="5"/>
  <c r="N249" i="5"/>
  <c r="O249" i="5"/>
  <c r="P249" i="5"/>
  <c r="Q249" i="5"/>
  <c r="R249" i="5"/>
  <c r="S249" i="5"/>
  <c r="T249" i="5"/>
  <c r="U249" i="5"/>
  <c r="V249" i="5"/>
  <c r="M250" i="5"/>
  <c r="N250" i="5"/>
  <c r="O250" i="5"/>
  <c r="P250" i="5"/>
  <c r="Q250" i="5"/>
  <c r="R250" i="5"/>
  <c r="S250" i="5"/>
  <c r="T250" i="5"/>
  <c r="U250" i="5"/>
  <c r="V250" i="5"/>
  <c r="M251" i="5"/>
  <c r="N251" i="5"/>
  <c r="O251" i="5"/>
  <c r="P251" i="5"/>
  <c r="Q251" i="5"/>
  <c r="R251" i="5"/>
  <c r="S251" i="5"/>
  <c r="T251" i="5"/>
  <c r="U251" i="5"/>
  <c r="V251" i="5"/>
  <c r="M252" i="5"/>
  <c r="N252" i="5"/>
  <c r="O252" i="5"/>
  <c r="P252" i="5"/>
  <c r="Q252" i="5"/>
  <c r="R252" i="5"/>
  <c r="S252" i="5"/>
  <c r="T252" i="5"/>
  <c r="U252" i="5"/>
  <c r="V252" i="5"/>
  <c r="M253" i="5"/>
  <c r="N253" i="5"/>
  <c r="O253" i="5"/>
  <c r="P253" i="5"/>
  <c r="Q253" i="5"/>
  <c r="R253" i="5"/>
  <c r="S253" i="5"/>
  <c r="T253" i="5"/>
  <c r="U253" i="5"/>
  <c r="V253" i="5"/>
  <c r="M254" i="5"/>
  <c r="N254" i="5"/>
  <c r="O254" i="5"/>
  <c r="P254" i="5"/>
  <c r="Q254" i="5"/>
  <c r="R254" i="5"/>
  <c r="S254" i="5"/>
  <c r="T254" i="5"/>
  <c r="U254" i="5"/>
  <c r="V254" i="5"/>
  <c r="M255" i="5"/>
  <c r="N255" i="5"/>
  <c r="O255" i="5"/>
  <c r="P255" i="5"/>
  <c r="Q255" i="5"/>
  <c r="R255" i="5"/>
  <c r="S255" i="5"/>
  <c r="T255" i="5"/>
  <c r="U255" i="5"/>
  <c r="V255" i="5"/>
  <c r="M256" i="5"/>
  <c r="N256" i="5"/>
  <c r="O256" i="5"/>
  <c r="P256" i="5"/>
  <c r="Q256" i="5"/>
  <c r="R256" i="5"/>
  <c r="S256" i="5"/>
  <c r="T256" i="5"/>
  <c r="U256" i="5"/>
  <c r="V256" i="5"/>
  <c r="M257" i="5"/>
  <c r="N257" i="5"/>
  <c r="O257" i="5"/>
  <c r="P257" i="5"/>
  <c r="Q257" i="5"/>
  <c r="R257" i="5"/>
  <c r="S257" i="5"/>
  <c r="T257" i="5"/>
  <c r="U257" i="5"/>
  <c r="V257" i="5"/>
  <c r="M258" i="5"/>
  <c r="N258" i="5"/>
  <c r="O258" i="5"/>
  <c r="P258" i="5"/>
  <c r="Q258" i="5"/>
  <c r="R258" i="5"/>
  <c r="S258" i="5"/>
  <c r="T258" i="5"/>
  <c r="U258" i="5"/>
  <c r="V258" i="5"/>
  <c r="M259" i="5"/>
  <c r="N259" i="5"/>
  <c r="O259" i="5"/>
  <c r="P259" i="5"/>
  <c r="Q259" i="5"/>
  <c r="R259" i="5"/>
  <c r="S259" i="5"/>
  <c r="T259" i="5"/>
  <c r="U259" i="5"/>
  <c r="V259" i="5"/>
  <c r="M260" i="5"/>
  <c r="N260" i="5"/>
  <c r="O260" i="5"/>
  <c r="P260" i="5"/>
  <c r="Q260" i="5"/>
  <c r="R260" i="5"/>
  <c r="S260" i="5"/>
  <c r="T260" i="5"/>
  <c r="U260" i="5"/>
  <c r="V260" i="5"/>
  <c r="M261" i="5"/>
  <c r="N261" i="5"/>
  <c r="O261" i="5"/>
  <c r="P261" i="5"/>
  <c r="Q261" i="5"/>
  <c r="R261" i="5"/>
  <c r="S261" i="5"/>
  <c r="T261" i="5"/>
  <c r="U261" i="5"/>
  <c r="V261" i="5"/>
  <c r="M262" i="5"/>
  <c r="N262" i="5"/>
  <c r="O262" i="5"/>
  <c r="P262" i="5"/>
  <c r="Q262" i="5"/>
  <c r="R262" i="5"/>
  <c r="S262" i="5"/>
  <c r="T262" i="5"/>
  <c r="U262" i="5"/>
  <c r="V262" i="5"/>
  <c r="M263" i="5"/>
  <c r="N263" i="5"/>
  <c r="O263" i="5"/>
  <c r="P263" i="5"/>
  <c r="Q263" i="5"/>
  <c r="R263" i="5"/>
  <c r="S263" i="5"/>
  <c r="T263" i="5"/>
  <c r="U263" i="5"/>
  <c r="V263" i="5"/>
  <c r="M264" i="5"/>
  <c r="N264" i="5"/>
  <c r="O264" i="5"/>
  <c r="P264" i="5"/>
  <c r="Q264" i="5"/>
  <c r="R264" i="5"/>
  <c r="S264" i="5"/>
  <c r="T264" i="5"/>
  <c r="U264" i="5"/>
  <c r="V264" i="5"/>
  <c r="M265" i="5"/>
  <c r="N265" i="5"/>
  <c r="O265" i="5"/>
  <c r="P265" i="5"/>
  <c r="Q265" i="5"/>
  <c r="R265" i="5"/>
  <c r="S265" i="5"/>
  <c r="T265" i="5"/>
  <c r="U265" i="5"/>
  <c r="V265" i="5"/>
  <c r="M266" i="5"/>
  <c r="N266" i="5"/>
  <c r="O266" i="5"/>
  <c r="P266" i="5"/>
  <c r="Q266" i="5"/>
  <c r="R266" i="5"/>
  <c r="S266" i="5"/>
  <c r="T266" i="5"/>
  <c r="U266" i="5"/>
  <c r="V266" i="5"/>
  <c r="M267" i="5"/>
  <c r="N267" i="5"/>
  <c r="O267" i="5"/>
  <c r="P267" i="5"/>
  <c r="Q267" i="5"/>
  <c r="R267" i="5"/>
  <c r="S267" i="5"/>
  <c r="T267" i="5"/>
  <c r="U267" i="5"/>
  <c r="V267" i="5"/>
  <c r="M268" i="5"/>
  <c r="N268" i="5"/>
  <c r="O268" i="5"/>
  <c r="P268" i="5"/>
  <c r="Q268" i="5"/>
  <c r="R268" i="5"/>
  <c r="S268" i="5"/>
  <c r="T268" i="5"/>
  <c r="U268" i="5"/>
  <c r="V268" i="5"/>
  <c r="M269" i="5"/>
  <c r="N269" i="5"/>
  <c r="O269" i="5"/>
  <c r="P269" i="5"/>
  <c r="Q269" i="5"/>
  <c r="R269" i="5"/>
  <c r="S269" i="5"/>
  <c r="T269" i="5"/>
  <c r="U269" i="5"/>
  <c r="V269" i="5"/>
  <c r="M270" i="5"/>
  <c r="N270" i="5"/>
  <c r="O270" i="5"/>
  <c r="P270" i="5"/>
  <c r="Q270" i="5"/>
  <c r="R270" i="5"/>
  <c r="S270" i="5"/>
  <c r="T270" i="5"/>
  <c r="U270" i="5"/>
  <c r="V270" i="5"/>
  <c r="M271" i="5"/>
  <c r="N271" i="5"/>
  <c r="O271" i="5"/>
  <c r="P271" i="5"/>
  <c r="Q271" i="5"/>
  <c r="R271" i="5"/>
  <c r="S271" i="5"/>
  <c r="T271" i="5"/>
  <c r="U271" i="5"/>
  <c r="V271" i="5"/>
  <c r="M272" i="5"/>
  <c r="N272" i="5"/>
  <c r="O272" i="5"/>
  <c r="P272" i="5"/>
  <c r="Q272" i="5"/>
  <c r="R272" i="5"/>
  <c r="S272" i="5"/>
  <c r="T272" i="5"/>
  <c r="U272" i="5"/>
  <c r="V272" i="5"/>
  <c r="M273" i="5"/>
  <c r="N273" i="5"/>
  <c r="O273" i="5"/>
  <c r="P273" i="5"/>
  <c r="Q273" i="5"/>
  <c r="R273" i="5"/>
  <c r="S273" i="5"/>
  <c r="T273" i="5"/>
  <c r="U273" i="5"/>
  <c r="V273" i="5"/>
  <c r="M274" i="5"/>
  <c r="N274" i="5"/>
  <c r="O274" i="5"/>
  <c r="P274" i="5"/>
  <c r="Q274" i="5"/>
  <c r="R274" i="5"/>
  <c r="S274" i="5"/>
  <c r="T274" i="5"/>
  <c r="U274" i="5"/>
  <c r="V274" i="5"/>
  <c r="M275" i="5"/>
  <c r="N275" i="5"/>
  <c r="O275" i="5"/>
  <c r="P275" i="5"/>
  <c r="Q275" i="5"/>
  <c r="R275" i="5"/>
  <c r="S275" i="5"/>
  <c r="T275" i="5"/>
  <c r="U275" i="5"/>
  <c r="V275" i="5"/>
  <c r="M276" i="5"/>
  <c r="N276" i="5"/>
  <c r="O276" i="5"/>
  <c r="P276" i="5"/>
  <c r="Q276" i="5"/>
  <c r="R276" i="5"/>
  <c r="S276" i="5"/>
  <c r="T276" i="5"/>
  <c r="U276" i="5"/>
  <c r="V276" i="5"/>
  <c r="M277" i="5"/>
  <c r="N277" i="5"/>
  <c r="O277" i="5"/>
  <c r="P277" i="5"/>
  <c r="Q277" i="5"/>
  <c r="R277" i="5"/>
  <c r="S277" i="5"/>
  <c r="T277" i="5"/>
  <c r="U277" i="5"/>
  <c r="V277" i="5"/>
  <c r="M278" i="5"/>
  <c r="N278" i="5"/>
  <c r="O278" i="5"/>
  <c r="P278" i="5"/>
  <c r="Q278" i="5"/>
  <c r="R278" i="5"/>
  <c r="S278" i="5"/>
  <c r="T278" i="5"/>
  <c r="U278" i="5"/>
  <c r="V278" i="5"/>
  <c r="M279" i="5"/>
  <c r="N279" i="5"/>
  <c r="O279" i="5"/>
  <c r="P279" i="5"/>
  <c r="Q279" i="5"/>
  <c r="R279" i="5"/>
  <c r="S279" i="5"/>
  <c r="T279" i="5"/>
  <c r="U279" i="5"/>
  <c r="V279" i="5"/>
  <c r="M280" i="5"/>
  <c r="N280" i="5"/>
  <c r="O280" i="5"/>
  <c r="P280" i="5"/>
  <c r="Q280" i="5"/>
  <c r="R280" i="5"/>
  <c r="S280" i="5"/>
  <c r="T280" i="5"/>
  <c r="U280" i="5"/>
  <c r="V280" i="5"/>
  <c r="M281" i="5"/>
  <c r="N281" i="5"/>
  <c r="O281" i="5"/>
  <c r="P281" i="5"/>
  <c r="Q281" i="5"/>
  <c r="R281" i="5"/>
  <c r="S281" i="5"/>
  <c r="T281" i="5"/>
  <c r="U281" i="5"/>
  <c r="V281" i="5"/>
  <c r="M282" i="5"/>
  <c r="N282" i="5"/>
  <c r="O282" i="5"/>
  <c r="P282" i="5"/>
  <c r="Q282" i="5"/>
  <c r="R282" i="5"/>
  <c r="S282" i="5"/>
  <c r="T282" i="5"/>
  <c r="U282" i="5"/>
  <c r="V282" i="5"/>
  <c r="M283" i="5"/>
  <c r="N283" i="5"/>
  <c r="O283" i="5"/>
  <c r="P283" i="5"/>
  <c r="Q283" i="5"/>
  <c r="R283" i="5"/>
  <c r="S283" i="5"/>
  <c r="T283" i="5"/>
  <c r="U283" i="5"/>
  <c r="V283" i="5"/>
  <c r="M284" i="5"/>
  <c r="N284" i="5"/>
  <c r="O284" i="5"/>
  <c r="P284" i="5"/>
  <c r="Q284" i="5"/>
  <c r="R284" i="5"/>
  <c r="S284" i="5"/>
  <c r="T284" i="5"/>
  <c r="U284" i="5"/>
  <c r="V284" i="5"/>
  <c r="M285" i="5"/>
  <c r="N285" i="5"/>
  <c r="O285" i="5"/>
  <c r="P285" i="5"/>
  <c r="Q285" i="5"/>
  <c r="R285" i="5"/>
  <c r="S285" i="5"/>
  <c r="T285" i="5"/>
  <c r="U285" i="5"/>
  <c r="V285" i="5"/>
  <c r="M286" i="5"/>
  <c r="N286" i="5"/>
  <c r="O286" i="5"/>
  <c r="P286" i="5"/>
  <c r="Q286" i="5"/>
  <c r="R286" i="5"/>
  <c r="S286" i="5"/>
  <c r="T286" i="5"/>
  <c r="U286" i="5"/>
  <c r="V286" i="5"/>
  <c r="M287" i="5"/>
  <c r="N287" i="5"/>
  <c r="O287" i="5"/>
  <c r="P287" i="5"/>
  <c r="Q287" i="5"/>
  <c r="R287" i="5"/>
  <c r="S287" i="5"/>
  <c r="T287" i="5"/>
  <c r="U287" i="5"/>
  <c r="V287" i="5"/>
  <c r="M288" i="5"/>
  <c r="N288" i="5"/>
  <c r="O288" i="5"/>
  <c r="P288" i="5"/>
  <c r="Q288" i="5"/>
  <c r="R288" i="5"/>
  <c r="S288" i="5"/>
  <c r="T288" i="5"/>
  <c r="U288" i="5"/>
  <c r="V288" i="5"/>
  <c r="M289" i="5"/>
  <c r="N289" i="5"/>
  <c r="O289" i="5"/>
  <c r="P289" i="5"/>
  <c r="Q289" i="5"/>
  <c r="R289" i="5"/>
  <c r="S289" i="5"/>
  <c r="T289" i="5"/>
  <c r="U289" i="5"/>
  <c r="V289" i="5"/>
  <c r="M290" i="5"/>
  <c r="N290" i="5"/>
  <c r="O290" i="5"/>
  <c r="P290" i="5"/>
  <c r="Q290" i="5"/>
  <c r="R290" i="5"/>
  <c r="S290" i="5"/>
  <c r="T290" i="5"/>
  <c r="U290" i="5"/>
  <c r="V290" i="5"/>
  <c r="M291" i="5"/>
  <c r="N291" i="5"/>
  <c r="O291" i="5"/>
  <c r="P291" i="5"/>
  <c r="Q291" i="5"/>
  <c r="R291" i="5"/>
  <c r="S291" i="5"/>
  <c r="T291" i="5"/>
  <c r="U291" i="5"/>
  <c r="V291" i="5"/>
  <c r="M292" i="5"/>
  <c r="N292" i="5"/>
  <c r="O292" i="5"/>
  <c r="P292" i="5"/>
  <c r="Q292" i="5"/>
  <c r="R292" i="5"/>
  <c r="S292" i="5"/>
  <c r="T292" i="5"/>
  <c r="U292" i="5"/>
  <c r="V292" i="5"/>
  <c r="M293" i="5"/>
  <c r="N293" i="5"/>
  <c r="O293" i="5"/>
  <c r="P293" i="5"/>
  <c r="Q293" i="5"/>
  <c r="R293" i="5"/>
  <c r="S293" i="5"/>
  <c r="T293" i="5"/>
  <c r="U293" i="5"/>
  <c r="V293" i="5"/>
  <c r="M294" i="5"/>
  <c r="N294" i="5"/>
  <c r="O294" i="5"/>
  <c r="P294" i="5"/>
  <c r="Q294" i="5"/>
  <c r="R294" i="5"/>
  <c r="S294" i="5"/>
  <c r="T294" i="5"/>
  <c r="U294" i="5"/>
  <c r="V294" i="5"/>
  <c r="M295" i="5"/>
  <c r="N295" i="5"/>
  <c r="O295" i="5"/>
  <c r="P295" i="5"/>
  <c r="Q295" i="5"/>
  <c r="R295" i="5"/>
  <c r="S295" i="5"/>
  <c r="T295" i="5"/>
  <c r="U295" i="5"/>
  <c r="V295" i="5"/>
  <c r="M296" i="5"/>
  <c r="N296" i="5"/>
  <c r="O296" i="5"/>
  <c r="P296" i="5"/>
  <c r="Q296" i="5"/>
  <c r="R296" i="5"/>
  <c r="S296" i="5"/>
  <c r="T296" i="5"/>
  <c r="U296" i="5"/>
  <c r="V296" i="5"/>
  <c r="M297" i="5"/>
  <c r="N297" i="5"/>
  <c r="O297" i="5"/>
  <c r="P297" i="5"/>
  <c r="Q297" i="5"/>
  <c r="R297" i="5"/>
  <c r="S297" i="5"/>
  <c r="T297" i="5"/>
  <c r="U297" i="5"/>
  <c r="V297" i="5"/>
  <c r="M298" i="5"/>
  <c r="N298" i="5"/>
  <c r="O298" i="5"/>
  <c r="P298" i="5"/>
  <c r="Q298" i="5"/>
  <c r="R298" i="5"/>
  <c r="S298" i="5"/>
  <c r="T298" i="5"/>
  <c r="U298" i="5"/>
  <c r="V298" i="5"/>
  <c r="M299" i="5"/>
  <c r="N299" i="5"/>
  <c r="O299" i="5"/>
  <c r="P299" i="5"/>
  <c r="Q299" i="5"/>
  <c r="R299" i="5"/>
  <c r="S299" i="5"/>
  <c r="T299" i="5"/>
  <c r="U299" i="5"/>
  <c r="V299" i="5"/>
  <c r="M300" i="5"/>
  <c r="N300" i="5"/>
  <c r="O300" i="5"/>
  <c r="P300" i="5"/>
  <c r="Q300" i="5"/>
  <c r="R300" i="5"/>
  <c r="S300" i="5"/>
  <c r="T300" i="5"/>
  <c r="U300" i="5"/>
  <c r="V300" i="5"/>
  <c r="M301" i="5"/>
  <c r="N301" i="5"/>
  <c r="O301" i="5"/>
  <c r="P301" i="5"/>
  <c r="Q301" i="5"/>
  <c r="R301" i="5"/>
  <c r="S301" i="5"/>
  <c r="T301" i="5"/>
  <c r="U301" i="5"/>
  <c r="V301" i="5"/>
  <c r="M302" i="5"/>
  <c r="N302" i="5"/>
  <c r="O302" i="5"/>
  <c r="P302" i="5"/>
  <c r="Q302" i="5"/>
  <c r="R302" i="5"/>
  <c r="S302" i="5"/>
  <c r="T302" i="5"/>
  <c r="U302" i="5"/>
  <c r="V302" i="5"/>
  <c r="M303" i="5"/>
  <c r="N303" i="5"/>
  <c r="O303" i="5"/>
  <c r="P303" i="5"/>
  <c r="Q303" i="5"/>
  <c r="R303" i="5"/>
  <c r="S303" i="5"/>
  <c r="T303" i="5"/>
  <c r="U303" i="5"/>
  <c r="V303" i="5"/>
  <c r="M304" i="5"/>
  <c r="N304" i="5"/>
  <c r="O304" i="5"/>
  <c r="P304" i="5"/>
  <c r="Q304" i="5"/>
  <c r="R304" i="5"/>
  <c r="S304" i="5"/>
  <c r="T304" i="5"/>
  <c r="U304" i="5"/>
  <c r="V304" i="5"/>
  <c r="M305" i="5"/>
  <c r="N305" i="5"/>
  <c r="O305" i="5"/>
  <c r="P305" i="5"/>
  <c r="Q305" i="5"/>
  <c r="R305" i="5"/>
  <c r="S305" i="5"/>
  <c r="T305" i="5"/>
  <c r="U305" i="5"/>
  <c r="V305" i="5"/>
  <c r="M306" i="5"/>
  <c r="N306" i="5"/>
  <c r="O306" i="5"/>
  <c r="P306" i="5"/>
  <c r="Q306" i="5"/>
  <c r="R306" i="5"/>
  <c r="S306" i="5"/>
  <c r="T306" i="5"/>
  <c r="U306" i="5"/>
  <c r="V306" i="5"/>
  <c r="M307" i="5"/>
  <c r="N307" i="5"/>
  <c r="O307" i="5"/>
  <c r="P307" i="5"/>
  <c r="Q307" i="5"/>
  <c r="R307" i="5"/>
  <c r="S307" i="5"/>
  <c r="T307" i="5"/>
  <c r="U307" i="5"/>
  <c r="V307" i="5"/>
  <c r="M308" i="5"/>
  <c r="N308" i="5"/>
  <c r="O308" i="5"/>
  <c r="P308" i="5"/>
  <c r="Q308" i="5"/>
  <c r="R308" i="5"/>
  <c r="S308" i="5"/>
  <c r="T308" i="5"/>
  <c r="U308" i="5"/>
  <c r="V308" i="5"/>
  <c r="M309" i="5"/>
  <c r="N309" i="5"/>
  <c r="O309" i="5"/>
  <c r="P309" i="5"/>
  <c r="Q309" i="5"/>
  <c r="R309" i="5"/>
  <c r="S309" i="5"/>
  <c r="T309" i="5"/>
  <c r="U309" i="5"/>
  <c r="V309" i="5"/>
  <c r="M310" i="5"/>
  <c r="N310" i="5"/>
  <c r="O310" i="5"/>
  <c r="P310" i="5"/>
  <c r="Q310" i="5"/>
  <c r="R310" i="5"/>
  <c r="S310" i="5"/>
  <c r="T310" i="5"/>
  <c r="U310" i="5"/>
  <c r="V310" i="5"/>
  <c r="M311" i="5"/>
  <c r="N311" i="5"/>
  <c r="O311" i="5"/>
  <c r="P311" i="5"/>
  <c r="Q311" i="5"/>
  <c r="R311" i="5"/>
  <c r="S311" i="5"/>
  <c r="T311" i="5"/>
  <c r="U311" i="5"/>
  <c r="V311" i="5"/>
  <c r="M312" i="5"/>
  <c r="N312" i="5"/>
  <c r="O312" i="5"/>
  <c r="P312" i="5"/>
  <c r="Q312" i="5"/>
  <c r="R312" i="5"/>
  <c r="S312" i="5"/>
  <c r="T312" i="5"/>
  <c r="U312" i="5"/>
  <c r="V312" i="5"/>
  <c r="M313" i="5"/>
  <c r="N313" i="5"/>
  <c r="O313" i="5"/>
  <c r="P313" i="5"/>
  <c r="Q313" i="5"/>
  <c r="R313" i="5"/>
  <c r="S313" i="5"/>
  <c r="T313" i="5"/>
  <c r="U313" i="5"/>
  <c r="V313" i="5"/>
  <c r="M314" i="5"/>
  <c r="N314" i="5"/>
  <c r="O314" i="5"/>
  <c r="P314" i="5"/>
  <c r="Q314" i="5"/>
  <c r="R314" i="5"/>
  <c r="S314" i="5"/>
  <c r="T314" i="5"/>
  <c r="U314" i="5"/>
  <c r="V314" i="5"/>
  <c r="M315" i="5"/>
  <c r="N315" i="5"/>
  <c r="O315" i="5"/>
  <c r="P315" i="5"/>
  <c r="Q315" i="5"/>
  <c r="R315" i="5"/>
  <c r="S315" i="5"/>
  <c r="T315" i="5"/>
  <c r="U315" i="5"/>
  <c r="V315" i="5"/>
  <c r="M316" i="5"/>
  <c r="N316" i="5"/>
  <c r="O316" i="5"/>
  <c r="P316" i="5"/>
  <c r="Q316" i="5"/>
  <c r="R316" i="5"/>
  <c r="S316" i="5"/>
  <c r="T316" i="5"/>
  <c r="U316" i="5"/>
  <c r="V316" i="5"/>
  <c r="N221" i="5"/>
  <c r="O221" i="5"/>
  <c r="P221" i="5"/>
  <c r="Q221" i="5"/>
  <c r="R221" i="5"/>
  <c r="S221" i="5"/>
  <c r="T221" i="5"/>
  <c r="U221" i="5"/>
  <c r="V221" i="5"/>
  <c r="M221" i="5"/>
  <c r="U120" i="5"/>
  <c r="V120" i="5"/>
  <c r="W120" i="5"/>
  <c r="X120" i="5"/>
  <c r="Y120" i="5"/>
  <c r="Z120" i="5"/>
  <c r="AA120" i="5"/>
  <c r="AB120" i="5"/>
  <c r="AC120" i="5"/>
  <c r="AD120" i="5"/>
  <c r="AE120" i="5"/>
  <c r="AF120" i="5"/>
  <c r="AG120" i="5"/>
  <c r="AH120" i="5"/>
  <c r="AI120" i="5"/>
  <c r="AJ120" i="5"/>
  <c r="AK120" i="5"/>
  <c r="U121" i="5"/>
  <c r="V121" i="5"/>
  <c r="W121" i="5"/>
  <c r="X121" i="5"/>
  <c r="Y121" i="5"/>
  <c r="Z121" i="5"/>
  <c r="AA121" i="5"/>
  <c r="AB121" i="5"/>
  <c r="AC121" i="5"/>
  <c r="AD121" i="5"/>
  <c r="AE121" i="5"/>
  <c r="AF121" i="5"/>
  <c r="AG121" i="5"/>
  <c r="AH121" i="5"/>
  <c r="AI121" i="5"/>
  <c r="AJ121" i="5"/>
  <c r="AK121" i="5"/>
  <c r="U122" i="5"/>
  <c r="V122" i="5"/>
  <c r="W122" i="5"/>
  <c r="X122" i="5"/>
  <c r="Y122" i="5"/>
  <c r="Z122" i="5"/>
  <c r="AA122" i="5"/>
  <c r="AB122" i="5"/>
  <c r="AC122" i="5"/>
  <c r="AD122" i="5"/>
  <c r="AE122" i="5"/>
  <c r="AF122" i="5"/>
  <c r="AG122" i="5"/>
  <c r="AH122" i="5"/>
  <c r="AI122" i="5"/>
  <c r="AJ122" i="5"/>
  <c r="AK122" i="5"/>
  <c r="U123" i="5"/>
  <c r="V123" i="5"/>
  <c r="W123" i="5"/>
  <c r="X123" i="5"/>
  <c r="Y123" i="5"/>
  <c r="Z123" i="5"/>
  <c r="AA123" i="5"/>
  <c r="AB123" i="5"/>
  <c r="AC123" i="5"/>
  <c r="AD123" i="5"/>
  <c r="AE123" i="5"/>
  <c r="AF123" i="5"/>
  <c r="AG123" i="5"/>
  <c r="AH123" i="5"/>
  <c r="AI123" i="5"/>
  <c r="AJ123" i="5"/>
  <c r="AK123" i="5"/>
  <c r="U124" i="5"/>
  <c r="V124" i="5"/>
  <c r="W124" i="5"/>
  <c r="X124" i="5"/>
  <c r="Y124" i="5"/>
  <c r="Z124" i="5"/>
  <c r="AA124" i="5"/>
  <c r="AB124" i="5"/>
  <c r="AC124" i="5"/>
  <c r="AD124" i="5"/>
  <c r="AE124" i="5"/>
  <c r="AF124" i="5"/>
  <c r="AG124" i="5"/>
  <c r="AH124" i="5"/>
  <c r="AI124" i="5"/>
  <c r="AJ124" i="5"/>
  <c r="AK124" i="5"/>
  <c r="U125" i="5"/>
  <c r="V125" i="5"/>
  <c r="W125" i="5"/>
  <c r="X125" i="5"/>
  <c r="Y125" i="5"/>
  <c r="Z125" i="5"/>
  <c r="AA125" i="5"/>
  <c r="AB125" i="5"/>
  <c r="AC125" i="5"/>
  <c r="AD125" i="5"/>
  <c r="AE125" i="5"/>
  <c r="AF125" i="5"/>
  <c r="AG125" i="5"/>
  <c r="AH125" i="5"/>
  <c r="AI125" i="5"/>
  <c r="AJ125" i="5"/>
  <c r="AK125" i="5"/>
  <c r="U126" i="5"/>
  <c r="V126" i="5"/>
  <c r="W126" i="5"/>
  <c r="X126" i="5"/>
  <c r="Y126" i="5"/>
  <c r="Z126" i="5"/>
  <c r="AA126" i="5"/>
  <c r="AB126" i="5"/>
  <c r="AC126" i="5"/>
  <c r="AD126" i="5"/>
  <c r="AE126" i="5"/>
  <c r="AF126" i="5"/>
  <c r="AG126" i="5"/>
  <c r="AH126" i="5"/>
  <c r="AI126" i="5"/>
  <c r="AJ126" i="5"/>
  <c r="AK126" i="5"/>
  <c r="U127" i="5"/>
  <c r="V127" i="5"/>
  <c r="W127" i="5"/>
  <c r="X127" i="5"/>
  <c r="Y127" i="5"/>
  <c r="Z127" i="5"/>
  <c r="AA127" i="5"/>
  <c r="AB127" i="5"/>
  <c r="AC127" i="5"/>
  <c r="AD127" i="5"/>
  <c r="AE127" i="5"/>
  <c r="AF127" i="5"/>
  <c r="AG127" i="5"/>
  <c r="AH127" i="5"/>
  <c r="AI127" i="5"/>
  <c r="AJ127" i="5"/>
  <c r="AK127" i="5"/>
  <c r="U128" i="5"/>
  <c r="V128" i="5"/>
  <c r="W128" i="5"/>
  <c r="X128" i="5"/>
  <c r="Y128" i="5"/>
  <c r="Z128" i="5"/>
  <c r="AA128" i="5"/>
  <c r="AB128" i="5"/>
  <c r="AC128" i="5"/>
  <c r="AD128" i="5"/>
  <c r="AE128" i="5"/>
  <c r="AF128" i="5"/>
  <c r="AG128" i="5"/>
  <c r="AH128" i="5"/>
  <c r="AI128" i="5"/>
  <c r="AJ128" i="5"/>
  <c r="AK128" i="5"/>
  <c r="U129" i="5"/>
  <c r="V129" i="5"/>
  <c r="W129" i="5"/>
  <c r="X129" i="5"/>
  <c r="Y129" i="5"/>
  <c r="Z129" i="5"/>
  <c r="AA129" i="5"/>
  <c r="AB129" i="5"/>
  <c r="AC129" i="5"/>
  <c r="AD129" i="5"/>
  <c r="AE129" i="5"/>
  <c r="AF129" i="5"/>
  <c r="AG129" i="5"/>
  <c r="AH129" i="5"/>
  <c r="AI129" i="5"/>
  <c r="AJ129" i="5"/>
  <c r="AK129" i="5"/>
  <c r="U130" i="5"/>
  <c r="V130" i="5"/>
  <c r="W130" i="5"/>
  <c r="X130" i="5"/>
  <c r="Y130" i="5"/>
  <c r="Z130" i="5"/>
  <c r="AA130" i="5"/>
  <c r="AB130" i="5"/>
  <c r="AC130" i="5"/>
  <c r="AD130" i="5"/>
  <c r="AE130" i="5"/>
  <c r="AF130" i="5"/>
  <c r="AG130" i="5"/>
  <c r="AH130" i="5"/>
  <c r="AI130" i="5"/>
  <c r="AJ130" i="5"/>
  <c r="AK130" i="5"/>
  <c r="U131" i="5"/>
  <c r="V131" i="5"/>
  <c r="W131" i="5"/>
  <c r="X131" i="5"/>
  <c r="Y131" i="5"/>
  <c r="Z131" i="5"/>
  <c r="AA131" i="5"/>
  <c r="AB131" i="5"/>
  <c r="AC131" i="5"/>
  <c r="AD131" i="5"/>
  <c r="AE131" i="5"/>
  <c r="AF131" i="5"/>
  <c r="AG131" i="5"/>
  <c r="AH131" i="5"/>
  <c r="AI131" i="5"/>
  <c r="AJ131" i="5"/>
  <c r="AK131" i="5"/>
  <c r="U132" i="5"/>
  <c r="V132" i="5"/>
  <c r="W132" i="5"/>
  <c r="X132" i="5"/>
  <c r="Y132" i="5"/>
  <c r="Z132" i="5"/>
  <c r="AA132" i="5"/>
  <c r="AB132" i="5"/>
  <c r="AC132" i="5"/>
  <c r="AD132" i="5"/>
  <c r="AE132" i="5"/>
  <c r="AF132" i="5"/>
  <c r="AG132" i="5"/>
  <c r="AH132" i="5"/>
  <c r="AI132" i="5"/>
  <c r="AJ132" i="5"/>
  <c r="AK132" i="5"/>
  <c r="U133" i="5"/>
  <c r="V133" i="5"/>
  <c r="W133" i="5"/>
  <c r="X133" i="5"/>
  <c r="Y133" i="5"/>
  <c r="Z133" i="5"/>
  <c r="AA133" i="5"/>
  <c r="AB133" i="5"/>
  <c r="AC133" i="5"/>
  <c r="AD133" i="5"/>
  <c r="AE133" i="5"/>
  <c r="AF133" i="5"/>
  <c r="AG133" i="5"/>
  <c r="AH133" i="5"/>
  <c r="AI133" i="5"/>
  <c r="AJ133" i="5"/>
  <c r="AK133" i="5"/>
  <c r="U134" i="5"/>
  <c r="V134" i="5"/>
  <c r="W134" i="5"/>
  <c r="X134" i="5"/>
  <c r="Y134" i="5"/>
  <c r="Z134" i="5"/>
  <c r="AA134" i="5"/>
  <c r="AB134" i="5"/>
  <c r="AC134" i="5"/>
  <c r="AD134" i="5"/>
  <c r="AE134" i="5"/>
  <c r="AF134" i="5"/>
  <c r="AG134" i="5"/>
  <c r="AH134" i="5"/>
  <c r="AI134" i="5"/>
  <c r="AJ134" i="5"/>
  <c r="AK134" i="5"/>
  <c r="U135" i="5"/>
  <c r="V135" i="5"/>
  <c r="W135" i="5"/>
  <c r="X135" i="5"/>
  <c r="Y135" i="5"/>
  <c r="Z135" i="5"/>
  <c r="AA135" i="5"/>
  <c r="AB135" i="5"/>
  <c r="AC135" i="5"/>
  <c r="AD135" i="5"/>
  <c r="AE135" i="5"/>
  <c r="AF135" i="5"/>
  <c r="AG135" i="5"/>
  <c r="AH135" i="5"/>
  <c r="AI135" i="5"/>
  <c r="AJ135" i="5"/>
  <c r="AK135" i="5"/>
  <c r="U136" i="5"/>
  <c r="V136" i="5"/>
  <c r="W136" i="5"/>
  <c r="X136" i="5"/>
  <c r="Y136" i="5"/>
  <c r="Z136" i="5"/>
  <c r="AA136" i="5"/>
  <c r="AB136" i="5"/>
  <c r="AC136" i="5"/>
  <c r="AD136" i="5"/>
  <c r="AE136" i="5"/>
  <c r="AF136" i="5"/>
  <c r="AG136" i="5"/>
  <c r="AH136" i="5"/>
  <c r="AI136" i="5"/>
  <c r="AJ136" i="5"/>
  <c r="AK136" i="5"/>
  <c r="U137" i="5"/>
  <c r="V137" i="5"/>
  <c r="W137" i="5"/>
  <c r="X137" i="5"/>
  <c r="Y137" i="5"/>
  <c r="Z137" i="5"/>
  <c r="AA137" i="5"/>
  <c r="AB137" i="5"/>
  <c r="AC137" i="5"/>
  <c r="AD137" i="5"/>
  <c r="AE137" i="5"/>
  <c r="AF137" i="5"/>
  <c r="AG137" i="5"/>
  <c r="AH137" i="5"/>
  <c r="AI137" i="5"/>
  <c r="AJ137" i="5"/>
  <c r="AK137" i="5"/>
  <c r="U138" i="5"/>
  <c r="V138" i="5"/>
  <c r="W138" i="5"/>
  <c r="X138" i="5"/>
  <c r="Y138" i="5"/>
  <c r="Z138" i="5"/>
  <c r="AA138" i="5"/>
  <c r="AB138" i="5"/>
  <c r="AC138" i="5"/>
  <c r="AD138" i="5"/>
  <c r="AE138" i="5"/>
  <c r="AF138" i="5"/>
  <c r="AG138" i="5"/>
  <c r="AH138" i="5"/>
  <c r="AI138" i="5"/>
  <c r="AJ138" i="5"/>
  <c r="AK138" i="5"/>
  <c r="U139" i="5"/>
  <c r="V139" i="5"/>
  <c r="W139" i="5"/>
  <c r="X139" i="5"/>
  <c r="Y139" i="5"/>
  <c r="Z139" i="5"/>
  <c r="AA139" i="5"/>
  <c r="AB139" i="5"/>
  <c r="AC139" i="5"/>
  <c r="AD139" i="5"/>
  <c r="AE139" i="5"/>
  <c r="AF139" i="5"/>
  <c r="AG139" i="5"/>
  <c r="AH139" i="5"/>
  <c r="AI139" i="5"/>
  <c r="AJ139" i="5"/>
  <c r="AK139" i="5"/>
  <c r="U140" i="5"/>
  <c r="V140" i="5"/>
  <c r="W140" i="5"/>
  <c r="X140" i="5"/>
  <c r="Y140" i="5"/>
  <c r="Z140" i="5"/>
  <c r="AA140" i="5"/>
  <c r="AB140" i="5"/>
  <c r="AC140" i="5"/>
  <c r="AD140" i="5"/>
  <c r="AE140" i="5"/>
  <c r="AF140" i="5"/>
  <c r="AG140" i="5"/>
  <c r="AH140" i="5"/>
  <c r="AI140" i="5"/>
  <c r="AJ140" i="5"/>
  <c r="AK140" i="5"/>
  <c r="U141" i="5"/>
  <c r="V141" i="5"/>
  <c r="W141" i="5"/>
  <c r="X141" i="5"/>
  <c r="Y141" i="5"/>
  <c r="Z141" i="5"/>
  <c r="AA141" i="5"/>
  <c r="AB141" i="5"/>
  <c r="AC141" i="5"/>
  <c r="AD141" i="5"/>
  <c r="AE141" i="5"/>
  <c r="AF141" i="5"/>
  <c r="AG141" i="5"/>
  <c r="AH141" i="5"/>
  <c r="AI141" i="5"/>
  <c r="AJ141" i="5"/>
  <c r="AK141" i="5"/>
  <c r="U142" i="5"/>
  <c r="V142" i="5"/>
  <c r="W142" i="5"/>
  <c r="X142" i="5"/>
  <c r="Y142" i="5"/>
  <c r="Z142" i="5"/>
  <c r="AA142" i="5"/>
  <c r="AB142" i="5"/>
  <c r="AC142" i="5"/>
  <c r="AD142" i="5"/>
  <c r="AE142" i="5"/>
  <c r="AF142" i="5"/>
  <c r="AG142" i="5"/>
  <c r="AH142" i="5"/>
  <c r="AI142" i="5"/>
  <c r="AJ142" i="5"/>
  <c r="AK142" i="5"/>
  <c r="U143" i="5"/>
  <c r="V143" i="5"/>
  <c r="W143" i="5"/>
  <c r="X143" i="5"/>
  <c r="Y143" i="5"/>
  <c r="Z143" i="5"/>
  <c r="AA143" i="5"/>
  <c r="AB143" i="5"/>
  <c r="AC143" i="5"/>
  <c r="AD143" i="5"/>
  <c r="AE143" i="5"/>
  <c r="AF143" i="5"/>
  <c r="AG143" i="5"/>
  <c r="AH143" i="5"/>
  <c r="AI143" i="5"/>
  <c r="AJ143" i="5"/>
  <c r="AK143" i="5"/>
  <c r="U144" i="5"/>
  <c r="V144" i="5"/>
  <c r="W144" i="5"/>
  <c r="X144" i="5"/>
  <c r="Y144" i="5"/>
  <c r="Z144" i="5"/>
  <c r="AA144" i="5"/>
  <c r="AB144" i="5"/>
  <c r="AC144" i="5"/>
  <c r="AD144" i="5"/>
  <c r="AE144" i="5"/>
  <c r="AF144" i="5"/>
  <c r="AG144" i="5"/>
  <c r="AH144" i="5"/>
  <c r="AI144" i="5"/>
  <c r="AJ144" i="5"/>
  <c r="AK144" i="5"/>
  <c r="U145" i="5"/>
  <c r="V145" i="5"/>
  <c r="W145" i="5"/>
  <c r="X145" i="5"/>
  <c r="Y145" i="5"/>
  <c r="Z145" i="5"/>
  <c r="AA145" i="5"/>
  <c r="AB145" i="5"/>
  <c r="AC145" i="5"/>
  <c r="AD145" i="5"/>
  <c r="AE145" i="5"/>
  <c r="AF145" i="5"/>
  <c r="AG145" i="5"/>
  <c r="AH145" i="5"/>
  <c r="AI145" i="5"/>
  <c r="AJ145" i="5"/>
  <c r="AK145" i="5"/>
  <c r="U146" i="5"/>
  <c r="V146" i="5"/>
  <c r="W146" i="5"/>
  <c r="X146" i="5"/>
  <c r="Y146" i="5"/>
  <c r="Z146" i="5"/>
  <c r="AA146" i="5"/>
  <c r="AB146" i="5"/>
  <c r="AC146" i="5"/>
  <c r="AD146" i="5"/>
  <c r="AE146" i="5"/>
  <c r="AF146" i="5"/>
  <c r="AG146" i="5"/>
  <c r="AH146" i="5"/>
  <c r="AI146" i="5"/>
  <c r="AJ146" i="5"/>
  <c r="AK146" i="5"/>
  <c r="U147" i="5"/>
  <c r="V147" i="5"/>
  <c r="W147" i="5"/>
  <c r="X147" i="5"/>
  <c r="Y147" i="5"/>
  <c r="Z147" i="5"/>
  <c r="AA147" i="5"/>
  <c r="AB147" i="5"/>
  <c r="AC147" i="5"/>
  <c r="AD147" i="5"/>
  <c r="AE147" i="5"/>
  <c r="AF147" i="5"/>
  <c r="AG147" i="5"/>
  <c r="AH147" i="5"/>
  <c r="AI147" i="5"/>
  <c r="AJ147" i="5"/>
  <c r="AK147" i="5"/>
  <c r="U148" i="5"/>
  <c r="V148" i="5"/>
  <c r="W148" i="5"/>
  <c r="X148" i="5"/>
  <c r="Y148" i="5"/>
  <c r="Z148" i="5"/>
  <c r="AA148" i="5"/>
  <c r="AB148" i="5"/>
  <c r="AC148" i="5"/>
  <c r="AD148" i="5"/>
  <c r="AE148" i="5"/>
  <c r="AF148" i="5"/>
  <c r="AG148" i="5"/>
  <c r="AH148" i="5"/>
  <c r="AI148" i="5"/>
  <c r="AJ148" i="5"/>
  <c r="AK148" i="5"/>
  <c r="U149" i="5"/>
  <c r="V149" i="5"/>
  <c r="W149" i="5"/>
  <c r="X149" i="5"/>
  <c r="Y149" i="5"/>
  <c r="Z149" i="5"/>
  <c r="AA149" i="5"/>
  <c r="AB149" i="5"/>
  <c r="AC149" i="5"/>
  <c r="AD149" i="5"/>
  <c r="AE149" i="5"/>
  <c r="AF149" i="5"/>
  <c r="AG149" i="5"/>
  <c r="AH149" i="5"/>
  <c r="AI149" i="5"/>
  <c r="AJ149" i="5"/>
  <c r="AK149" i="5"/>
  <c r="U150" i="5"/>
  <c r="V150" i="5"/>
  <c r="W150" i="5"/>
  <c r="X150" i="5"/>
  <c r="Y150" i="5"/>
  <c r="Z150" i="5"/>
  <c r="AA150" i="5"/>
  <c r="AB150" i="5"/>
  <c r="AC150" i="5"/>
  <c r="AD150" i="5"/>
  <c r="AE150" i="5"/>
  <c r="AF150" i="5"/>
  <c r="AG150" i="5"/>
  <c r="AH150" i="5"/>
  <c r="AI150" i="5"/>
  <c r="AJ150" i="5"/>
  <c r="AK150" i="5"/>
  <c r="U151" i="5"/>
  <c r="V151" i="5"/>
  <c r="W151" i="5"/>
  <c r="X151" i="5"/>
  <c r="Y151" i="5"/>
  <c r="Z151" i="5"/>
  <c r="AA151" i="5"/>
  <c r="AB151" i="5"/>
  <c r="AC151" i="5"/>
  <c r="AD151" i="5"/>
  <c r="AE151" i="5"/>
  <c r="AF151" i="5"/>
  <c r="AG151" i="5"/>
  <c r="AH151" i="5"/>
  <c r="AI151" i="5"/>
  <c r="AJ151" i="5"/>
  <c r="AK151" i="5"/>
  <c r="U152" i="5"/>
  <c r="V152" i="5"/>
  <c r="W152" i="5"/>
  <c r="X152" i="5"/>
  <c r="Y152" i="5"/>
  <c r="Z152" i="5"/>
  <c r="AA152" i="5"/>
  <c r="AB152" i="5"/>
  <c r="AC152" i="5"/>
  <c r="AD152" i="5"/>
  <c r="AE152" i="5"/>
  <c r="AF152" i="5"/>
  <c r="AG152" i="5"/>
  <c r="AH152" i="5"/>
  <c r="AI152" i="5"/>
  <c r="AJ152" i="5"/>
  <c r="AK152" i="5"/>
  <c r="U153" i="5"/>
  <c r="V153" i="5"/>
  <c r="W153" i="5"/>
  <c r="X153" i="5"/>
  <c r="Y153" i="5"/>
  <c r="Z153" i="5"/>
  <c r="AA153" i="5"/>
  <c r="AB153" i="5"/>
  <c r="AC153" i="5"/>
  <c r="AD153" i="5"/>
  <c r="AE153" i="5"/>
  <c r="AF153" i="5"/>
  <c r="AG153" i="5"/>
  <c r="AH153" i="5"/>
  <c r="AI153" i="5"/>
  <c r="AJ153" i="5"/>
  <c r="AK153" i="5"/>
  <c r="U154" i="5"/>
  <c r="V154" i="5"/>
  <c r="W154" i="5"/>
  <c r="X154" i="5"/>
  <c r="Y154" i="5"/>
  <c r="Z154" i="5"/>
  <c r="AA154" i="5"/>
  <c r="AB154" i="5"/>
  <c r="AC154" i="5"/>
  <c r="AD154" i="5"/>
  <c r="AE154" i="5"/>
  <c r="AF154" i="5"/>
  <c r="AG154" i="5"/>
  <c r="AH154" i="5"/>
  <c r="AI154" i="5"/>
  <c r="AJ154" i="5"/>
  <c r="AK154" i="5"/>
  <c r="U155" i="5"/>
  <c r="V155" i="5"/>
  <c r="W155" i="5"/>
  <c r="X155" i="5"/>
  <c r="Y155" i="5"/>
  <c r="Z155" i="5"/>
  <c r="AA155" i="5"/>
  <c r="AB155" i="5"/>
  <c r="AC155" i="5"/>
  <c r="AD155" i="5"/>
  <c r="AE155" i="5"/>
  <c r="AF155" i="5"/>
  <c r="AG155" i="5"/>
  <c r="AH155" i="5"/>
  <c r="AI155" i="5"/>
  <c r="AJ155" i="5"/>
  <c r="AK155" i="5"/>
  <c r="U156" i="5"/>
  <c r="V156" i="5"/>
  <c r="W156" i="5"/>
  <c r="X156" i="5"/>
  <c r="Y156" i="5"/>
  <c r="Z156" i="5"/>
  <c r="AA156" i="5"/>
  <c r="AB156" i="5"/>
  <c r="AC156" i="5"/>
  <c r="AD156" i="5"/>
  <c r="AE156" i="5"/>
  <c r="AF156" i="5"/>
  <c r="AG156" i="5"/>
  <c r="AH156" i="5"/>
  <c r="AI156" i="5"/>
  <c r="AJ156" i="5"/>
  <c r="AK156" i="5"/>
  <c r="U157" i="5"/>
  <c r="V157" i="5"/>
  <c r="W157" i="5"/>
  <c r="X157" i="5"/>
  <c r="Y157" i="5"/>
  <c r="Z157" i="5"/>
  <c r="AA157" i="5"/>
  <c r="AB157" i="5"/>
  <c r="AC157" i="5"/>
  <c r="AD157" i="5"/>
  <c r="AE157" i="5"/>
  <c r="AF157" i="5"/>
  <c r="AG157" i="5"/>
  <c r="AH157" i="5"/>
  <c r="AI157" i="5"/>
  <c r="AJ157" i="5"/>
  <c r="AK157" i="5"/>
  <c r="U158" i="5"/>
  <c r="V158" i="5"/>
  <c r="W158" i="5"/>
  <c r="X158" i="5"/>
  <c r="Y158" i="5"/>
  <c r="Z158" i="5"/>
  <c r="AA158" i="5"/>
  <c r="AB158" i="5"/>
  <c r="AC158" i="5"/>
  <c r="AD158" i="5"/>
  <c r="AE158" i="5"/>
  <c r="AF158" i="5"/>
  <c r="AG158" i="5"/>
  <c r="AH158" i="5"/>
  <c r="AI158" i="5"/>
  <c r="AJ158" i="5"/>
  <c r="AK158" i="5"/>
  <c r="U159" i="5"/>
  <c r="V159" i="5"/>
  <c r="W159" i="5"/>
  <c r="X159" i="5"/>
  <c r="Y159" i="5"/>
  <c r="Z159" i="5"/>
  <c r="AA159" i="5"/>
  <c r="AB159" i="5"/>
  <c r="AC159" i="5"/>
  <c r="AD159" i="5"/>
  <c r="AE159" i="5"/>
  <c r="AF159" i="5"/>
  <c r="AG159" i="5"/>
  <c r="AH159" i="5"/>
  <c r="AI159" i="5"/>
  <c r="AJ159" i="5"/>
  <c r="AK159" i="5"/>
  <c r="U160" i="5"/>
  <c r="V160" i="5"/>
  <c r="W160" i="5"/>
  <c r="X160" i="5"/>
  <c r="Y160" i="5"/>
  <c r="Z160" i="5"/>
  <c r="AA160" i="5"/>
  <c r="AB160" i="5"/>
  <c r="AC160" i="5"/>
  <c r="AD160" i="5"/>
  <c r="AE160" i="5"/>
  <c r="AF160" i="5"/>
  <c r="AG160" i="5"/>
  <c r="AH160" i="5"/>
  <c r="AI160" i="5"/>
  <c r="AJ160" i="5"/>
  <c r="AK160" i="5"/>
  <c r="U161" i="5"/>
  <c r="V161" i="5"/>
  <c r="W161" i="5"/>
  <c r="X161" i="5"/>
  <c r="Y161" i="5"/>
  <c r="Z161" i="5"/>
  <c r="AA161" i="5"/>
  <c r="AB161" i="5"/>
  <c r="AC161" i="5"/>
  <c r="AD161" i="5"/>
  <c r="AE161" i="5"/>
  <c r="AF161" i="5"/>
  <c r="AG161" i="5"/>
  <c r="AH161" i="5"/>
  <c r="AI161" i="5"/>
  <c r="AJ161" i="5"/>
  <c r="AK161" i="5"/>
  <c r="U162" i="5"/>
  <c r="V162" i="5"/>
  <c r="W162" i="5"/>
  <c r="X162" i="5"/>
  <c r="Y162" i="5"/>
  <c r="Z162" i="5"/>
  <c r="AA162" i="5"/>
  <c r="AB162" i="5"/>
  <c r="AC162" i="5"/>
  <c r="AD162" i="5"/>
  <c r="AE162" i="5"/>
  <c r="AF162" i="5"/>
  <c r="AG162" i="5"/>
  <c r="AH162" i="5"/>
  <c r="AI162" i="5"/>
  <c r="AJ162" i="5"/>
  <c r="AK162" i="5"/>
  <c r="U163" i="5"/>
  <c r="V163" i="5"/>
  <c r="W163" i="5"/>
  <c r="X163" i="5"/>
  <c r="Y163" i="5"/>
  <c r="Z163" i="5"/>
  <c r="AA163" i="5"/>
  <c r="AB163" i="5"/>
  <c r="AC163" i="5"/>
  <c r="AD163" i="5"/>
  <c r="AE163" i="5"/>
  <c r="AF163" i="5"/>
  <c r="AG163" i="5"/>
  <c r="AH163" i="5"/>
  <c r="AI163" i="5"/>
  <c r="AJ163" i="5"/>
  <c r="AK163" i="5"/>
  <c r="U164" i="5"/>
  <c r="V164" i="5"/>
  <c r="W164" i="5"/>
  <c r="X164" i="5"/>
  <c r="Y164" i="5"/>
  <c r="Z164" i="5"/>
  <c r="AA164" i="5"/>
  <c r="AB164" i="5"/>
  <c r="AC164" i="5"/>
  <c r="AD164" i="5"/>
  <c r="AE164" i="5"/>
  <c r="AF164" i="5"/>
  <c r="AG164" i="5"/>
  <c r="AH164" i="5"/>
  <c r="AI164" i="5"/>
  <c r="AJ164" i="5"/>
  <c r="AK164" i="5"/>
  <c r="U165" i="5"/>
  <c r="V165" i="5"/>
  <c r="W165" i="5"/>
  <c r="X165" i="5"/>
  <c r="Y165" i="5"/>
  <c r="Z165" i="5"/>
  <c r="AA165" i="5"/>
  <c r="AB165" i="5"/>
  <c r="AC165" i="5"/>
  <c r="AD165" i="5"/>
  <c r="AE165" i="5"/>
  <c r="AF165" i="5"/>
  <c r="AG165" i="5"/>
  <c r="AH165" i="5"/>
  <c r="AI165" i="5"/>
  <c r="AJ165" i="5"/>
  <c r="AK165" i="5"/>
  <c r="U166" i="5"/>
  <c r="V166" i="5"/>
  <c r="W166" i="5"/>
  <c r="X166" i="5"/>
  <c r="Y166" i="5"/>
  <c r="Z166" i="5"/>
  <c r="AA166" i="5"/>
  <c r="AB166" i="5"/>
  <c r="AC166" i="5"/>
  <c r="AD166" i="5"/>
  <c r="AE166" i="5"/>
  <c r="AF166" i="5"/>
  <c r="AG166" i="5"/>
  <c r="AH166" i="5"/>
  <c r="AI166" i="5"/>
  <c r="AJ166" i="5"/>
  <c r="AK166" i="5"/>
  <c r="U167" i="5"/>
  <c r="V167" i="5"/>
  <c r="W167" i="5"/>
  <c r="X167" i="5"/>
  <c r="Y167" i="5"/>
  <c r="Z167" i="5"/>
  <c r="AA167" i="5"/>
  <c r="AB167" i="5"/>
  <c r="AC167" i="5"/>
  <c r="AD167" i="5"/>
  <c r="AE167" i="5"/>
  <c r="AF167" i="5"/>
  <c r="AG167" i="5"/>
  <c r="AH167" i="5"/>
  <c r="AI167" i="5"/>
  <c r="AJ167" i="5"/>
  <c r="AK167" i="5"/>
  <c r="U168" i="5"/>
  <c r="V168" i="5"/>
  <c r="W168" i="5"/>
  <c r="X168" i="5"/>
  <c r="Y168" i="5"/>
  <c r="Z168" i="5"/>
  <c r="AA168" i="5"/>
  <c r="AB168" i="5"/>
  <c r="AC168" i="5"/>
  <c r="AD168" i="5"/>
  <c r="AE168" i="5"/>
  <c r="AF168" i="5"/>
  <c r="AG168" i="5"/>
  <c r="AH168" i="5"/>
  <c r="AI168" i="5"/>
  <c r="AJ168" i="5"/>
  <c r="AK168" i="5"/>
  <c r="U169" i="5"/>
  <c r="V169" i="5"/>
  <c r="W169" i="5"/>
  <c r="X169" i="5"/>
  <c r="Y169" i="5"/>
  <c r="Z169" i="5"/>
  <c r="AA169" i="5"/>
  <c r="AB169" i="5"/>
  <c r="AC169" i="5"/>
  <c r="AD169" i="5"/>
  <c r="AE169" i="5"/>
  <c r="AF169" i="5"/>
  <c r="AG169" i="5"/>
  <c r="AH169" i="5"/>
  <c r="AI169" i="5"/>
  <c r="AJ169" i="5"/>
  <c r="AK169" i="5"/>
  <c r="U170" i="5"/>
  <c r="V170" i="5"/>
  <c r="W170" i="5"/>
  <c r="X170" i="5"/>
  <c r="Y170" i="5"/>
  <c r="Z170" i="5"/>
  <c r="AA170" i="5"/>
  <c r="AB170" i="5"/>
  <c r="AC170" i="5"/>
  <c r="AD170" i="5"/>
  <c r="AE170" i="5"/>
  <c r="AF170" i="5"/>
  <c r="AG170" i="5"/>
  <c r="AH170" i="5"/>
  <c r="AI170" i="5"/>
  <c r="AJ170" i="5"/>
  <c r="AK170" i="5"/>
  <c r="U171" i="5"/>
  <c r="V171" i="5"/>
  <c r="W171" i="5"/>
  <c r="X171" i="5"/>
  <c r="Y171" i="5"/>
  <c r="Z171" i="5"/>
  <c r="AA171" i="5"/>
  <c r="AB171" i="5"/>
  <c r="AC171" i="5"/>
  <c r="AD171" i="5"/>
  <c r="AE171" i="5"/>
  <c r="AF171" i="5"/>
  <c r="AG171" i="5"/>
  <c r="AH171" i="5"/>
  <c r="AI171" i="5"/>
  <c r="AJ171" i="5"/>
  <c r="AK171" i="5"/>
  <c r="U172" i="5"/>
  <c r="V172" i="5"/>
  <c r="W172" i="5"/>
  <c r="X172" i="5"/>
  <c r="Y172" i="5"/>
  <c r="Z172" i="5"/>
  <c r="AA172" i="5"/>
  <c r="AB172" i="5"/>
  <c r="AC172" i="5"/>
  <c r="AD172" i="5"/>
  <c r="AE172" i="5"/>
  <c r="AF172" i="5"/>
  <c r="AG172" i="5"/>
  <c r="AH172" i="5"/>
  <c r="AI172" i="5"/>
  <c r="AJ172" i="5"/>
  <c r="AK172" i="5"/>
  <c r="U173" i="5"/>
  <c r="V173" i="5"/>
  <c r="W173" i="5"/>
  <c r="X173" i="5"/>
  <c r="Y173" i="5"/>
  <c r="Z173" i="5"/>
  <c r="AA173" i="5"/>
  <c r="AB173" i="5"/>
  <c r="AC173" i="5"/>
  <c r="AD173" i="5"/>
  <c r="AE173" i="5"/>
  <c r="AF173" i="5"/>
  <c r="AG173" i="5"/>
  <c r="AH173" i="5"/>
  <c r="AI173" i="5"/>
  <c r="AJ173" i="5"/>
  <c r="AK173" i="5"/>
  <c r="U174" i="5"/>
  <c r="V174" i="5"/>
  <c r="W174" i="5"/>
  <c r="X174" i="5"/>
  <c r="Y174" i="5"/>
  <c r="Z174" i="5"/>
  <c r="AA174" i="5"/>
  <c r="AB174" i="5"/>
  <c r="AC174" i="5"/>
  <c r="AD174" i="5"/>
  <c r="AE174" i="5"/>
  <c r="AF174" i="5"/>
  <c r="AG174" i="5"/>
  <c r="AH174" i="5"/>
  <c r="AI174" i="5"/>
  <c r="AJ174" i="5"/>
  <c r="AK174" i="5"/>
  <c r="U175" i="5"/>
  <c r="V175" i="5"/>
  <c r="W175" i="5"/>
  <c r="X175" i="5"/>
  <c r="Y175" i="5"/>
  <c r="Z175" i="5"/>
  <c r="AA175" i="5"/>
  <c r="AB175" i="5"/>
  <c r="AC175" i="5"/>
  <c r="AD175" i="5"/>
  <c r="AE175" i="5"/>
  <c r="AF175" i="5"/>
  <c r="AG175" i="5"/>
  <c r="AH175" i="5"/>
  <c r="AI175" i="5"/>
  <c r="AJ175" i="5"/>
  <c r="AK175" i="5"/>
  <c r="U176" i="5"/>
  <c r="V176" i="5"/>
  <c r="W176" i="5"/>
  <c r="X176" i="5"/>
  <c r="Y176" i="5"/>
  <c r="Z176" i="5"/>
  <c r="AA176" i="5"/>
  <c r="AB176" i="5"/>
  <c r="AC176" i="5"/>
  <c r="AD176" i="5"/>
  <c r="AE176" i="5"/>
  <c r="AF176" i="5"/>
  <c r="AG176" i="5"/>
  <c r="AH176" i="5"/>
  <c r="AI176" i="5"/>
  <c r="AJ176" i="5"/>
  <c r="AK176" i="5"/>
  <c r="U177" i="5"/>
  <c r="V177" i="5"/>
  <c r="W177" i="5"/>
  <c r="X177" i="5"/>
  <c r="Y177" i="5"/>
  <c r="Z177" i="5"/>
  <c r="AA177" i="5"/>
  <c r="AB177" i="5"/>
  <c r="AC177" i="5"/>
  <c r="AD177" i="5"/>
  <c r="AE177" i="5"/>
  <c r="AF177" i="5"/>
  <c r="AG177" i="5"/>
  <c r="AH177" i="5"/>
  <c r="AI177" i="5"/>
  <c r="AJ177" i="5"/>
  <c r="AK177" i="5"/>
  <c r="U178" i="5"/>
  <c r="V178" i="5"/>
  <c r="W178" i="5"/>
  <c r="X178" i="5"/>
  <c r="Y178" i="5"/>
  <c r="Z178" i="5"/>
  <c r="AA178" i="5"/>
  <c r="AB178" i="5"/>
  <c r="AC178" i="5"/>
  <c r="AD178" i="5"/>
  <c r="AE178" i="5"/>
  <c r="AF178" i="5"/>
  <c r="AG178" i="5"/>
  <c r="AH178" i="5"/>
  <c r="AI178" i="5"/>
  <c r="AJ178" i="5"/>
  <c r="AK178" i="5"/>
  <c r="U179" i="5"/>
  <c r="V179" i="5"/>
  <c r="W179" i="5"/>
  <c r="X179" i="5"/>
  <c r="Y179" i="5"/>
  <c r="Z179" i="5"/>
  <c r="AA179" i="5"/>
  <c r="AB179" i="5"/>
  <c r="AC179" i="5"/>
  <c r="AD179" i="5"/>
  <c r="AE179" i="5"/>
  <c r="AF179" i="5"/>
  <c r="AG179" i="5"/>
  <c r="AH179" i="5"/>
  <c r="AI179" i="5"/>
  <c r="AJ179" i="5"/>
  <c r="AK179" i="5"/>
  <c r="U180" i="5"/>
  <c r="V180" i="5"/>
  <c r="W180" i="5"/>
  <c r="X180" i="5"/>
  <c r="Y180" i="5"/>
  <c r="Z180" i="5"/>
  <c r="AA180" i="5"/>
  <c r="AB180" i="5"/>
  <c r="AC180" i="5"/>
  <c r="AD180" i="5"/>
  <c r="AE180" i="5"/>
  <c r="AF180" i="5"/>
  <c r="AG180" i="5"/>
  <c r="AH180" i="5"/>
  <c r="AI180" i="5"/>
  <c r="AJ180" i="5"/>
  <c r="AK180" i="5"/>
  <c r="U181" i="5"/>
  <c r="V181" i="5"/>
  <c r="W181" i="5"/>
  <c r="X181" i="5"/>
  <c r="Y181" i="5"/>
  <c r="Z181" i="5"/>
  <c r="AA181" i="5"/>
  <c r="AB181" i="5"/>
  <c r="AC181" i="5"/>
  <c r="AD181" i="5"/>
  <c r="AE181" i="5"/>
  <c r="AF181" i="5"/>
  <c r="AG181" i="5"/>
  <c r="AH181" i="5"/>
  <c r="AI181" i="5"/>
  <c r="AJ181" i="5"/>
  <c r="AK181" i="5"/>
  <c r="U182" i="5"/>
  <c r="V182" i="5"/>
  <c r="W182" i="5"/>
  <c r="X182" i="5"/>
  <c r="Y182" i="5"/>
  <c r="Z182" i="5"/>
  <c r="AA182" i="5"/>
  <c r="AB182" i="5"/>
  <c r="AC182" i="5"/>
  <c r="AD182" i="5"/>
  <c r="AE182" i="5"/>
  <c r="AF182" i="5"/>
  <c r="AG182" i="5"/>
  <c r="AH182" i="5"/>
  <c r="AI182" i="5"/>
  <c r="AJ182" i="5"/>
  <c r="AK182" i="5"/>
  <c r="U183" i="5"/>
  <c r="V183" i="5"/>
  <c r="W183" i="5"/>
  <c r="X183" i="5"/>
  <c r="Y183" i="5"/>
  <c r="Z183" i="5"/>
  <c r="AA183" i="5"/>
  <c r="AB183" i="5"/>
  <c r="AC183" i="5"/>
  <c r="AD183" i="5"/>
  <c r="AE183" i="5"/>
  <c r="AF183" i="5"/>
  <c r="AG183" i="5"/>
  <c r="AH183" i="5"/>
  <c r="AI183" i="5"/>
  <c r="AJ183" i="5"/>
  <c r="AK183" i="5"/>
  <c r="U184" i="5"/>
  <c r="V184" i="5"/>
  <c r="W184" i="5"/>
  <c r="X184" i="5"/>
  <c r="Y184" i="5"/>
  <c r="Z184" i="5"/>
  <c r="AA184" i="5"/>
  <c r="AB184" i="5"/>
  <c r="AC184" i="5"/>
  <c r="AD184" i="5"/>
  <c r="AE184" i="5"/>
  <c r="AF184" i="5"/>
  <c r="AG184" i="5"/>
  <c r="AH184" i="5"/>
  <c r="AI184" i="5"/>
  <c r="AJ184" i="5"/>
  <c r="AK184" i="5"/>
  <c r="U185" i="5"/>
  <c r="V185" i="5"/>
  <c r="W185" i="5"/>
  <c r="X185" i="5"/>
  <c r="Y185" i="5"/>
  <c r="Z185" i="5"/>
  <c r="AA185" i="5"/>
  <c r="AB185" i="5"/>
  <c r="AC185" i="5"/>
  <c r="AD185" i="5"/>
  <c r="AE185" i="5"/>
  <c r="AF185" i="5"/>
  <c r="AG185" i="5"/>
  <c r="AH185" i="5"/>
  <c r="AI185" i="5"/>
  <c r="AJ185" i="5"/>
  <c r="AK185" i="5"/>
  <c r="U186" i="5"/>
  <c r="V186" i="5"/>
  <c r="W186" i="5"/>
  <c r="X186" i="5"/>
  <c r="Y186" i="5"/>
  <c r="Z186" i="5"/>
  <c r="AA186" i="5"/>
  <c r="AB186" i="5"/>
  <c r="AC186" i="5"/>
  <c r="AD186" i="5"/>
  <c r="AE186" i="5"/>
  <c r="AF186" i="5"/>
  <c r="AG186" i="5"/>
  <c r="AH186" i="5"/>
  <c r="AI186" i="5"/>
  <c r="AJ186" i="5"/>
  <c r="AK186" i="5"/>
  <c r="U187" i="5"/>
  <c r="V187" i="5"/>
  <c r="W187" i="5"/>
  <c r="X187" i="5"/>
  <c r="Y187" i="5"/>
  <c r="Z187" i="5"/>
  <c r="AA187" i="5"/>
  <c r="AB187" i="5"/>
  <c r="AC187" i="5"/>
  <c r="AD187" i="5"/>
  <c r="AE187" i="5"/>
  <c r="AF187" i="5"/>
  <c r="AG187" i="5"/>
  <c r="AH187" i="5"/>
  <c r="AI187" i="5"/>
  <c r="AJ187" i="5"/>
  <c r="AK187" i="5"/>
  <c r="U188" i="5"/>
  <c r="V188" i="5"/>
  <c r="W188" i="5"/>
  <c r="X188" i="5"/>
  <c r="Y188" i="5"/>
  <c r="Z188" i="5"/>
  <c r="AA188" i="5"/>
  <c r="AB188" i="5"/>
  <c r="AC188" i="5"/>
  <c r="AD188" i="5"/>
  <c r="AE188" i="5"/>
  <c r="AF188" i="5"/>
  <c r="AG188" i="5"/>
  <c r="AH188" i="5"/>
  <c r="AI188" i="5"/>
  <c r="AJ188" i="5"/>
  <c r="AK188" i="5"/>
  <c r="U189" i="5"/>
  <c r="V189" i="5"/>
  <c r="W189" i="5"/>
  <c r="X189" i="5"/>
  <c r="Y189" i="5"/>
  <c r="Z189" i="5"/>
  <c r="AA189" i="5"/>
  <c r="AB189" i="5"/>
  <c r="AC189" i="5"/>
  <c r="AD189" i="5"/>
  <c r="AE189" i="5"/>
  <c r="AF189" i="5"/>
  <c r="AG189" i="5"/>
  <c r="AH189" i="5"/>
  <c r="AI189" i="5"/>
  <c r="AJ189" i="5"/>
  <c r="AK189" i="5"/>
  <c r="U190" i="5"/>
  <c r="V190" i="5"/>
  <c r="W190" i="5"/>
  <c r="X190" i="5"/>
  <c r="Y190" i="5"/>
  <c r="Z190" i="5"/>
  <c r="AA190" i="5"/>
  <c r="AB190" i="5"/>
  <c r="AC190" i="5"/>
  <c r="AD190" i="5"/>
  <c r="AE190" i="5"/>
  <c r="AF190" i="5"/>
  <c r="AG190" i="5"/>
  <c r="AH190" i="5"/>
  <c r="AI190" i="5"/>
  <c r="AJ190" i="5"/>
  <c r="AK190" i="5"/>
  <c r="U191" i="5"/>
  <c r="V191" i="5"/>
  <c r="W191" i="5"/>
  <c r="X191" i="5"/>
  <c r="Y191" i="5"/>
  <c r="Z191" i="5"/>
  <c r="AA191" i="5"/>
  <c r="AB191" i="5"/>
  <c r="AC191" i="5"/>
  <c r="AD191" i="5"/>
  <c r="AE191" i="5"/>
  <c r="AF191" i="5"/>
  <c r="AG191" i="5"/>
  <c r="AH191" i="5"/>
  <c r="AI191" i="5"/>
  <c r="AJ191" i="5"/>
  <c r="AK191" i="5"/>
  <c r="U192" i="5"/>
  <c r="V192" i="5"/>
  <c r="W192" i="5"/>
  <c r="X192" i="5"/>
  <c r="Y192" i="5"/>
  <c r="Z192" i="5"/>
  <c r="AA192" i="5"/>
  <c r="AB192" i="5"/>
  <c r="AC192" i="5"/>
  <c r="AD192" i="5"/>
  <c r="AE192" i="5"/>
  <c r="AF192" i="5"/>
  <c r="AG192" i="5"/>
  <c r="AH192" i="5"/>
  <c r="AI192" i="5"/>
  <c r="AJ192" i="5"/>
  <c r="AK192" i="5"/>
  <c r="U193" i="5"/>
  <c r="V193" i="5"/>
  <c r="W193" i="5"/>
  <c r="X193" i="5"/>
  <c r="Y193" i="5"/>
  <c r="Z193" i="5"/>
  <c r="AA193" i="5"/>
  <c r="AB193" i="5"/>
  <c r="AC193" i="5"/>
  <c r="AD193" i="5"/>
  <c r="AE193" i="5"/>
  <c r="AF193" i="5"/>
  <c r="AG193" i="5"/>
  <c r="AH193" i="5"/>
  <c r="AI193" i="5"/>
  <c r="AJ193" i="5"/>
  <c r="AK193" i="5"/>
  <c r="U194" i="5"/>
  <c r="V194" i="5"/>
  <c r="W194" i="5"/>
  <c r="X194" i="5"/>
  <c r="Y194" i="5"/>
  <c r="Z194" i="5"/>
  <c r="AA194" i="5"/>
  <c r="AB194" i="5"/>
  <c r="AC194" i="5"/>
  <c r="AD194" i="5"/>
  <c r="AE194" i="5"/>
  <c r="AF194" i="5"/>
  <c r="AG194" i="5"/>
  <c r="AH194" i="5"/>
  <c r="AI194" i="5"/>
  <c r="AJ194" i="5"/>
  <c r="AK194" i="5"/>
  <c r="U195" i="5"/>
  <c r="V195" i="5"/>
  <c r="W195" i="5"/>
  <c r="X195" i="5"/>
  <c r="Y195" i="5"/>
  <c r="Z195" i="5"/>
  <c r="AA195" i="5"/>
  <c r="AB195" i="5"/>
  <c r="AC195" i="5"/>
  <c r="AD195" i="5"/>
  <c r="AE195" i="5"/>
  <c r="AF195" i="5"/>
  <c r="AG195" i="5"/>
  <c r="AH195" i="5"/>
  <c r="AI195" i="5"/>
  <c r="AJ195" i="5"/>
  <c r="AK195" i="5"/>
  <c r="U196" i="5"/>
  <c r="V196" i="5"/>
  <c r="W196" i="5"/>
  <c r="X196" i="5"/>
  <c r="Y196" i="5"/>
  <c r="Z196" i="5"/>
  <c r="AA196" i="5"/>
  <c r="AB196" i="5"/>
  <c r="AC196" i="5"/>
  <c r="AD196" i="5"/>
  <c r="AE196" i="5"/>
  <c r="AF196" i="5"/>
  <c r="AG196" i="5"/>
  <c r="AH196" i="5"/>
  <c r="AI196" i="5"/>
  <c r="AJ196" i="5"/>
  <c r="AK196" i="5"/>
  <c r="U197" i="5"/>
  <c r="V197" i="5"/>
  <c r="W197" i="5"/>
  <c r="X197" i="5"/>
  <c r="Y197" i="5"/>
  <c r="Z197" i="5"/>
  <c r="AA197" i="5"/>
  <c r="AB197" i="5"/>
  <c r="AC197" i="5"/>
  <c r="AD197" i="5"/>
  <c r="AE197" i="5"/>
  <c r="AF197" i="5"/>
  <c r="AG197" i="5"/>
  <c r="AH197" i="5"/>
  <c r="AI197" i="5"/>
  <c r="AJ197" i="5"/>
  <c r="AK197" i="5"/>
  <c r="U198" i="5"/>
  <c r="V198" i="5"/>
  <c r="W198" i="5"/>
  <c r="X198" i="5"/>
  <c r="Y198" i="5"/>
  <c r="Z198" i="5"/>
  <c r="AA198" i="5"/>
  <c r="AB198" i="5"/>
  <c r="AC198" i="5"/>
  <c r="AD198" i="5"/>
  <c r="AE198" i="5"/>
  <c r="AF198" i="5"/>
  <c r="AG198" i="5"/>
  <c r="AH198" i="5"/>
  <c r="AI198" i="5"/>
  <c r="AJ198" i="5"/>
  <c r="AK198" i="5"/>
  <c r="U199" i="5"/>
  <c r="V199" i="5"/>
  <c r="W199" i="5"/>
  <c r="X199" i="5"/>
  <c r="Y199" i="5"/>
  <c r="Z199" i="5"/>
  <c r="AA199" i="5"/>
  <c r="AB199" i="5"/>
  <c r="AC199" i="5"/>
  <c r="AD199" i="5"/>
  <c r="AE199" i="5"/>
  <c r="AF199" i="5"/>
  <c r="AG199" i="5"/>
  <c r="AH199" i="5"/>
  <c r="AI199" i="5"/>
  <c r="AJ199" i="5"/>
  <c r="AK199" i="5"/>
  <c r="U200" i="5"/>
  <c r="V200" i="5"/>
  <c r="W200" i="5"/>
  <c r="X200" i="5"/>
  <c r="Y200" i="5"/>
  <c r="Z200" i="5"/>
  <c r="AA200" i="5"/>
  <c r="AB200" i="5"/>
  <c r="AC200" i="5"/>
  <c r="AD200" i="5"/>
  <c r="AE200" i="5"/>
  <c r="AF200" i="5"/>
  <c r="AG200" i="5"/>
  <c r="AH200" i="5"/>
  <c r="AI200" i="5"/>
  <c r="AJ200" i="5"/>
  <c r="AK200" i="5"/>
  <c r="U201" i="5"/>
  <c r="V201" i="5"/>
  <c r="W201" i="5"/>
  <c r="X201" i="5"/>
  <c r="Y201" i="5"/>
  <c r="Z201" i="5"/>
  <c r="AA201" i="5"/>
  <c r="AB201" i="5"/>
  <c r="AC201" i="5"/>
  <c r="AD201" i="5"/>
  <c r="AE201" i="5"/>
  <c r="AF201" i="5"/>
  <c r="AG201" i="5"/>
  <c r="AH201" i="5"/>
  <c r="AI201" i="5"/>
  <c r="AJ201" i="5"/>
  <c r="AK201" i="5"/>
  <c r="U202" i="5"/>
  <c r="V202" i="5"/>
  <c r="W202" i="5"/>
  <c r="X202" i="5"/>
  <c r="Y202" i="5"/>
  <c r="Z202" i="5"/>
  <c r="AA202" i="5"/>
  <c r="AB202" i="5"/>
  <c r="AC202" i="5"/>
  <c r="AD202" i="5"/>
  <c r="AE202" i="5"/>
  <c r="AF202" i="5"/>
  <c r="AG202" i="5"/>
  <c r="AH202" i="5"/>
  <c r="AI202" i="5"/>
  <c r="AJ202" i="5"/>
  <c r="AK202" i="5"/>
  <c r="U203" i="5"/>
  <c r="V203" i="5"/>
  <c r="W203" i="5"/>
  <c r="X203" i="5"/>
  <c r="Y203" i="5"/>
  <c r="Z203" i="5"/>
  <c r="AA203" i="5"/>
  <c r="AB203" i="5"/>
  <c r="AC203" i="5"/>
  <c r="AD203" i="5"/>
  <c r="AE203" i="5"/>
  <c r="AF203" i="5"/>
  <c r="AG203" i="5"/>
  <c r="AH203" i="5"/>
  <c r="AI203" i="5"/>
  <c r="AJ203" i="5"/>
  <c r="AK203" i="5"/>
  <c r="U204" i="5"/>
  <c r="V204" i="5"/>
  <c r="W204" i="5"/>
  <c r="X204" i="5"/>
  <c r="Y204" i="5"/>
  <c r="Z204" i="5"/>
  <c r="AA204" i="5"/>
  <c r="AB204" i="5"/>
  <c r="AC204" i="5"/>
  <c r="AD204" i="5"/>
  <c r="AE204" i="5"/>
  <c r="AF204" i="5"/>
  <c r="AG204" i="5"/>
  <c r="AH204" i="5"/>
  <c r="AI204" i="5"/>
  <c r="AJ204" i="5"/>
  <c r="AK204" i="5"/>
  <c r="U205" i="5"/>
  <c r="V205" i="5"/>
  <c r="W205" i="5"/>
  <c r="X205" i="5"/>
  <c r="Y205" i="5"/>
  <c r="Z205" i="5"/>
  <c r="AA205" i="5"/>
  <c r="AB205" i="5"/>
  <c r="AC205" i="5"/>
  <c r="AD205" i="5"/>
  <c r="AE205" i="5"/>
  <c r="AF205" i="5"/>
  <c r="AG205" i="5"/>
  <c r="AH205" i="5"/>
  <c r="AI205" i="5"/>
  <c r="AJ205" i="5"/>
  <c r="AK205" i="5"/>
  <c r="U206" i="5"/>
  <c r="V206" i="5"/>
  <c r="W206" i="5"/>
  <c r="X206" i="5"/>
  <c r="Y206" i="5"/>
  <c r="Z206" i="5"/>
  <c r="AA206" i="5"/>
  <c r="AB206" i="5"/>
  <c r="AC206" i="5"/>
  <c r="AD206" i="5"/>
  <c r="AE206" i="5"/>
  <c r="AF206" i="5"/>
  <c r="AG206" i="5"/>
  <c r="AH206" i="5"/>
  <c r="AI206" i="5"/>
  <c r="AJ206" i="5"/>
  <c r="AK206" i="5"/>
  <c r="U207" i="5"/>
  <c r="V207" i="5"/>
  <c r="W207" i="5"/>
  <c r="X207" i="5"/>
  <c r="Y207" i="5"/>
  <c r="Z207" i="5"/>
  <c r="AA207" i="5"/>
  <c r="AB207" i="5"/>
  <c r="AC207" i="5"/>
  <c r="AD207" i="5"/>
  <c r="AE207" i="5"/>
  <c r="AF207" i="5"/>
  <c r="AG207" i="5"/>
  <c r="AH207" i="5"/>
  <c r="AI207" i="5"/>
  <c r="AJ207" i="5"/>
  <c r="AK207" i="5"/>
  <c r="U208" i="5"/>
  <c r="V208" i="5"/>
  <c r="W208" i="5"/>
  <c r="X208" i="5"/>
  <c r="Y208" i="5"/>
  <c r="Z208" i="5"/>
  <c r="AA208" i="5"/>
  <c r="AB208" i="5"/>
  <c r="AC208" i="5"/>
  <c r="AD208" i="5"/>
  <c r="AE208" i="5"/>
  <c r="AF208" i="5"/>
  <c r="AG208" i="5"/>
  <c r="AH208" i="5"/>
  <c r="AI208" i="5"/>
  <c r="AJ208" i="5"/>
  <c r="AK208" i="5"/>
  <c r="U209" i="5"/>
  <c r="V209" i="5"/>
  <c r="W209" i="5"/>
  <c r="X209" i="5"/>
  <c r="Y209" i="5"/>
  <c r="Z209" i="5"/>
  <c r="AA209" i="5"/>
  <c r="AB209" i="5"/>
  <c r="AC209" i="5"/>
  <c r="AD209" i="5"/>
  <c r="AE209" i="5"/>
  <c r="AF209" i="5"/>
  <c r="AG209" i="5"/>
  <c r="AH209" i="5"/>
  <c r="AI209" i="5"/>
  <c r="AJ209" i="5"/>
  <c r="AK209" i="5"/>
  <c r="U210" i="5"/>
  <c r="V210" i="5"/>
  <c r="W210" i="5"/>
  <c r="X210" i="5"/>
  <c r="Y210" i="5"/>
  <c r="Z210" i="5"/>
  <c r="AA210" i="5"/>
  <c r="AB210" i="5"/>
  <c r="AC210" i="5"/>
  <c r="AD210" i="5"/>
  <c r="AE210" i="5"/>
  <c r="AF210" i="5"/>
  <c r="AG210" i="5"/>
  <c r="AH210" i="5"/>
  <c r="AI210" i="5"/>
  <c r="AJ210" i="5"/>
  <c r="AK210" i="5"/>
  <c r="U211" i="5"/>
  <c r="V211" i="5"/>
  <c r="W211" i="5"/>
  <c r="X211" i="5"/>
  <c r="Y211" i="5"/>
  <c r="Z211" i="5"/>
  <c r="AA211" i="5"/>
  <c r="AB211" i="5"/>
  <c r="AC211" i="5"/>
  <c r="AD211" i="5"/>
  <c r="AE211" i="5"/>
  <c r="AF211" i="5"/>
  <c r="AG211" i="5"/>
  <c r="AH211" i="5"/>
  <c r="AI211" i="5"/>
  <c r="AJ211" i="5"/>
  <c r="AK211" i="5"/>
  <c r="U212" i="5"/>
  <c r="V212" i="5"/>
  <c r="W212" i="5"/>
  <c r="X212" i="5"/>
  <c r="Y212" i="5"/>
  <c r="Z212" i="5"/>
  <c r="AA212" i="5"/>
  <c r="AB212" i="5"/>
  <c r="AC212" i="5"/>
  <c r="AD212" i="5"/>
  <c r="AE212" i="5"/>
  <c r="AF212" i="5"/>
  <c r="AG212" i="5"/>
  <c r="AH212" i="5"/>
  <c r="AI212" i="5"/>
  <c r="AJ212" i="5"/>
  <c r="AK212" i="5"/>
  <c r="U213" i="5"/>
  <c r="V213" i="5"/>
  <c r="W213" i="5"/>
  <c r="X213" i="5"/>
  <c r="Y213" i="5"/>
  <c r="Z213" i="5"/>
  <c r="AA213" i="5"/>
  <c r="AB213" i="5"/>
  <c r="AC213" i="5"/>
  <c r="AD213" i="5"/>
  <c r="AE213" i="5"/>
  <c r="AF213" i="5"/>
  <c r="AG213" i="5"/>
  <c r="AH213" i="5"/>
  <c r="AI213" i="5"/>
  <c r="AJ213" i="5"/>
  <c r="AK213" i="5"/>
  <c r="U214" i="5"/>
  <c r="V214" i="5"/>
  <c r="W214" i="5"/>
  <c r="X214" i="5"/>
  <c r="Y214" i="5"/>
  <c r="Z214" i="5"/>
  <c r="AA214" i="5"/>
  <c r="AB214" i="5"/>
  <c r="AC214" i="5"/>
  <c r="AD214" i="5"/>
  <c r="AE214" i="5"/>
  <c r="AF214" i="5"/>
  <c r="AG214" i="5"/>
  <c r="AH214" i="5"/>
  <c r="AI214" i="5"/>
  <c r="AJ214" i="5"/>
  <c r="AK214" i="5"/>
  <c r="V119" i="5"/>
  <c r="W119" i="5"/>
  <c r="X119" i="5"/>
  <c r="Y119" i="5"/>
  <c r="Z119" i="5"/>
  <c r="AA119" i="5"/>
  <c r="AB119" i="5"/>
  <c r="AC119" i="5"/>
  <c r="AD119" i="5"/>
  <c r="AE119" i="5"/>
  <c r="AF119" i="5"/>
  <c r="AG119" i="5"/>
  <c r="AH119" i="5"/>
  <c r="AI119" i="5"/>
  <c r="AJ119" i="5"/>
  <c r="AK119" i="5"/>
  <c r="U119" i="5"/>
  <c r="G112" i="5"/>
  <c r="G111" i="5"/>
  <c r="G110" i="5"/>
  <c r="G109" i="5"/>
  <c r="E34" i="61" l="1"/>
  <c r="E29" i="61"/>
  <c r="E27" i="61"/>
  <c r="E24" i="61"/>
  <c r="E22" i="61"/>
  <c r="E20" i="61"/>
  <c r="M21" i="56"/>
  <c r="L21" i="56"/>
  <c r="J21" i="56"/>
  <c r="I21" i="56"/>
  <c r="G21" i="56"/>
  <c r="F21" i="56"/>
  <c r="D21" i="56"/>
  <c r="C21" i="56"/>
  <c r="E21" i="56" s="1"/>
  <c r="P20" i="56"/>
  <c r="O20" i="56"/>
  <c r="N20" i="56"/>
  <c r="H20" i="56"/>
  <c r="E20" i="56"/>
  <c r="P19" i="56"/>
  <c r="O19" i="56"/>
  <c r="N19" i="56"/>
  <c r="H19" i="56"/>
  <c r="E19" i="56"/>
  <c r="P18" i="56"/>
  <c r="O18" i="56"/>
  <c r="N18" i="56"/>
  <c r="H18" i="56"/>
  <c r="E18" i="56"/>
  <c r="P17" i="56"/>
  <c r="O17" i="56"/>
  <c r="N17" i="56"/>
  <c r="H17" i="56"/>
  <c r="E17" i="56"/>
  <c r="P16" i="56"/>
  <c r="O16" i="56"/>
  <c r="N16" i="56"/>
  <c r="H16" i="56"/>
  <c r="E16" i="56"/>
  <c r="P15" i="56"/>
  <c r="O15" i="56"/>
  <c r="N15" i="56"/>
  <c r="H15" i="56"/>
  <c r="E15" i="56"/>
  <c r="P14" i="56"/>
  <c r="O14" i="56"/>
  <c r="N14" i="56"/>
  <c r="H14" i="56"/>
  <c r="E14" i="56"/>
  <c r="P13" i="56"/>
  <c r="O13" i="56"/>
  <c r="N13" i="56"/>
  <c r="H13" i="56"/>
  <c r="E13" i="56"/>
  <c r="P12" i="56"/>
  <c r="O12" i="56"/>
  <c r="N12" i="56"/>
  <c r="H12" i="56"/>
  <c r="E12" i="56"/>
  <c r="P11" i="56"/>
  <c r="O11" i="56"/>
  <c r="N11" i="56"/>
  <c r="H11" i="56"/>
  <c r="E11" i="56"/>
  <c r="P10" i="56"/>
  <c r="O10" i="56"/>
  <c r="N10" i="56"/>
  <c r="H10" i="56"/>
  <c r="E10" i="56"/>
  <c r="P9" i="56"/>
  <c r="O9" i="56"/>
  <c r="N9" i="56"/>
  <c r="H9" i="56"/>
  <c r="E9" i="56"/>
  <c r="E8" i="48"/>
  <c r="X20" i="46"/>
  <c r="Y19" i="46"/>
  <c r="Y18" i="46"/>
  <c r="Y17" i="46"/>
  <c r="Y16" i="46"/>
  <c r="Y15" i="46"/>
  <c r="Y14" i="46"/>
  <c r="Y13" i="46"/>
  <c r="Y12" i="46"/>
  <c r="Y11" i="46"/>
  <c r="Y10" i="46"/>
  <c r="Y9" i="46"/>
  <c r="Y8" i="46"/>
  <c r="E35" i="61" l="1"/>
  <c r="F19" i="61" s="1"/>
  <c r="E38" i="61"/>
  <c r="F28" i="61"/>
  <c r="F25" i="61"/>
  <c r="F29" i="61"/>
  <c r="Q17" i="56"/>
  <c r="N21" i="56"/>
  <c r="Q20" i="56"/>
  <c r="Q16" i="56"/>
  <c r="Q15" i="56"/>
  <c r="H21" i="56"/>
  <c r="Q19" i="56"/>
  <c r="Q10" i="56"/>
  <c r="Q12" i="56"/>
  <c r="Q14" i="56"/>
  <c r="Q18" i="56"/>
  <c r="O21" i="56"/>
  <c r="P21" i="56"/>
  <c r="Q11" i="56"/>
  <c r="Q13" i="56"/>
  <c r="Q9" i="56"/>
  <c r="F27" i="61" l="1"/>
  <c r="F34" i="61"/>
  <c r="F22" i="61"/>
  <c r="F30" i="61"/>
  <c r="F10" i="61"/>
  <c r="F12" i="61"/>
  <c r="F24" i="61"/>
  <c r="F17" i="61"/>
  <c r="F21" i="61"/>
  <c r="F23" i="61"/>
  <c r="F32" i="61"/>
  <c r="F14" i="61"/>
  <c r="F11" i="61"/>
  <c r="F31" i="61"/>
  <c r="F26" i="61"/>
  <c r="F13" i="61"/>
  <c r="F15" i="61"/>
  <c r="F18" i="61"/>
  <c r="F35" i="61"/>
  <c r="F33" i="61"/>
  <c r="F20" i="61"/>
  <c r="F16" i="61"/>
  <c r="Q21" i="56"/>
  <c r="E32" i="40" l="1"/>
  <c r="F30" i="40" s="1"/>
  <c r="E30" i="39"/>
  <c r="E67" i="38"/>
  <c r="F31" i="38" s="1"/>
  <c r="F24" i="37"/>
  <c r="E23" i="37"/>
  <c r="E18" i="37"/>
  <c r="E15" i="37"/>
  <c r="D24" i="37"/>
  <c r="E10" i="37" s="1"/>
  <c r="E85" i="36"/>
  <c r="F34" i="36" s="1"/>
  <c r="F13" i="32"/>
  <c r="F64" i="32"/>
  <c r="F19" i="32"/>
  <c r="F46" i="32"/>
  <c r="F44" i="32"/>
  <c r="F68" i="32"/>
  <c r="F62" i="32"/>
  <c r="F16" i="32"/>
  <c r="F45" i="32"/>
  <c r="F30" i="32"/>
  <c r="E67" i="35"/>
  <c r="F11" i="35" s="1"/>
  <c r="E32" i="34"/>
  <c r="F28" i="34" s="1"/>
  <c r="E30" i="33"/>
  <c r="F9" i="33" s="1"/>
  <c r="E85" i="32"/>
  <c r="F59" i="32" s="1"/>
  <c r="J322" i="31"/>
  <c r="I322" i="31"/>
  <c r="K120" i="31" s="1"/>
  <c r="H322" i="31"/>
  <c r="E20" i="37" l="1"/>
  <c r="E12" i="37"/>
  <c r="E8" i="37"/>
  <c r="E19" i="37"/>
  <c r="E11" i="37"/>
  <c r="E22" i="37"/>
  <c r="E16" i="37"/>
  <c r="E17" i="37"/>
  <c r="E21" i="37"/>
  <c r="F10" i="40"/>
  <c r="F31" i="40"/>
  <c r="F22" i="40"/>
  <c r="F16" i="40"/>
  <c r="F25" i="40"/>
  <c r="F21" i="40"/>
  <c r="F17" i="40"/>
  <c r="F18" i="40"/>
  <c r="F29" i="40"/>
  <c r="F9" i="40"/>
  <c r="F13" i="40"/>
  <c r="F8" i="40"/>
  <c r="F14" i="40"/>
  <c r="F27" i="40"/>
  <c r="F26" i="40"/>
  <c r="F20" i="40"/>
  <c r="F24" i="40"/>
  <c r="F28" i="40"/>
  <c r="F11" i="40"/>
  <c r="F23" i="40"/>
  <c r="F19" i="40"/>
  <c r="F15" i="40"/>
  <c r="F12" i="40"/>
  <c r="F14" i="39"/>
  <c r="F11" i="39"/>
  <c r="F29" i="39"/>
  <c r="F23" i="39"/>
  <c r="F13" i="39"/>
  <c r="F15" i="39"/>
  <c r="F10" i="39"/>
  <c r="F12" i="39"/>
  <c r="F8" i="39"/>
  <c r="F18" i="39"/>
  <c r="F19" i="39"/>
  <c r="F27" i="39"/>
  <c r="F26" i="39"/>
  <c r="F9" i="39"/>
  <c r="F24" i="39"/>
  <c r="F17" i="39"/>
  <c r="F16" i="39"/>
  <c r="F25" i="39"/>
  <c r="F21" i="39"/>
  <c r="F20" i="39"/>
  <c r="F22" i="39"/>
  <c r="F28" i="39"/>
  <c r="F54" i="38"/>
  <c r="F66" i="38"/>
  <c r="F16" i="38"/>
  <c r="F36" i="38"/>
  <c r="F64" i="38"/>
  <c r="F39" i="38"/>
  <c r="F28" i="38"/>
  <c r="F43" i="38"/>
  <c r="F10" i="38"/>
  <c r="F22" i="38"/>
  <c r="F63" i="38"/>
  <c r="F30" i="38"/>
  <c r="F49" i="38"/>
  <c r="F25" i="38"/>
  <c r="F56" i="38"/>
  <c r="F59" i="38"/>
  <c r="F58" i="38"/>
  <c r="F40" i="38"/>
  <c r="F50" i="38"/>
  <c r="F15" i="38"/>
  <c r="F33" i="38"/>
  <c r="F60" i="38"/>
  <c r="F44" i="38"/>
  <c r="F61" i="38"/>
  <c r="F48" i="38"/>
  <c r="F45" i="38"/>
  <c r="F17" i="38"/>
  <c r="F23" i="38"/>
  <c r="F24" i="38"/>
  <c r="F12" i="38"/>
  <c r="F32" i="38"/>
  <c r="F38" i="38"/>
  <c r="F14" i="38"/>
  <c r="F53" i="38"/>
  <c r="F57" i="38"/>
  <c r="F19" i="38"/>
  <c r="F55" i="38"/>
  <c r="F47" i="38"/>
  <c r="F65" i="38"/>
  <c r="F29" i="38"/>
  <c r="F26" i="38"/>
  <c r="F62" i="38"/>
  <c r="F20" i="38"/>
  <c r="F8" i="38"/>
  <c r="F18" i="38"/>
  <c r="F42" i="38"/>
  <c r="F27" i="38"/>
  <c r="F11" i="38"/>
  <c r="F35" i="38"/>
  <c r="F21" i="38"/>
  <c r="F51" i="38"/>
  <c r="F46" i="38"/>
  <c r="F13" i="38"/>
  <c r="F37" i="38"/>
  <c r="F41" i="38"/>
  <c r="F52" i="38"/>
  <c r="F9" i="38"/>
  <c r="F34" i="38"/>
  <c r="F12" i="34"/>
  <c r="F18" i="34"/>
  <c r="F31" i="34"/>
  <c r="F10" i="34"/>
  <c r="F22" i="34"/>
  <c r="F8" i="34"/>
  <c r="F16" i="34"/>
  <c r="F17" i="34"/>
  <c r="F30" i="34"/>
  <c r="F24" i="34"/>
  <c r="F14" i="34"/>
  <c r="F15" i="34"/>
  <c r="F29" i="34"/>
  <c r="F20" i="34"/>
  <c r="F9" i="34"/>
  <c r="F13" i="34"/>
  <c r="F25" i="34"/>
  <c r="F19" i="34"/>
  <c r="F27" i="34"/>
  <c r="F26" i="34"/>
  <c r="F21" i="34"/>
  <c r="F23" i="34"/>
  <c r="F14" i="33"/>
  <c r="F10" i="33"/>
  <c r="F11" i="33"/>
  <c r="F26" i="33"/>
  <c r="F22" i="33"/>
  <c r="F13" i="33"/>
  <c r="F19" i="33"/>
  <c r="F21" i="33"/>
  <c r="F20" i="33"/>
  <c r="F24" i="33"/>
  <c r="F15" i="33"/>
  <c r="F23" i="33"/>
  <c r="F16" i="33"/>
  <c r="F25" i="33"/>
  <c r="F8" i="33"/>
  <c r="F29" i="33"/>
  <c r="F28" i="33"/>
  <c r="F27" i="33"/>
  <c r="F18" i="33"/>
  <c r="F12" i="33"/>
  <c r="F17" i="33"/>
  <c r="F59" i="35"/>
  <c r="F41" i="32"/>
  <c r="F31" i="32"/>
  <c r="F57" i="32"/>
  <c r="F71" i="32"/>
  <c r="F39" i="32"/>
  <c r="F43" i="32"/>
  <c r="F34" i="32"/>
  <c r="F52" i="32"/>
  <c r="F36" i="32"/>
  <c r="F15" i="32"/>
  <c r="F58" i="32"/>
  <c r="F17" i="32"/>
  <c r="F37" i="32"/>
  <c r="F35" i="32"/>
  <c r="F26" i="32"/>
  <c r="F73" i="32"/>
  <c r="F10" i="32"/>
  <c r="F51" i="32"/>
  <c r="F40" i="32"/>
  <c r="F42" i="32"/>
  <c r="F72" i="32"/>
  <c r="F27" i="32"/>
  <c r="F33" i="32"/>
  <c r="F84" i="32"/>
  <c r="F48" i="32"/>
  <c r="F74" i="32"/>
  <c r="F22" i="32"/>
  <c r="F75" i="32"/>
  <c r="F25" i="32"/>
  <c r="F23" i="32"/>
  <c r="F8" i="32"/>
  <c r="F81" i="32"/>
  <c r="F14" i="32"/>
  <c r="F32" i="32"/>
  <c r="F56" i="32"/>
  <c r="F18" i="32"/>
  <c r="F28" i="32"/>
  <c r="F82" i="32"/>
  <c r="F29" i="32"/>
  <c r="F20" i="32"/>
  <c r="F9" i="32"/>
  <c r="F65" i="32"/>
  <c r="F77" i="32"/>
  <c r="F11" i="32"/>
  <c r="F38" i="32"/>
  <c r="F66" i="32"/>
  <c r="F21" i="32"/>
  <c r="F63" i="32"/>
  <c r="F49" i="32"/>
  <c r="F47" i="32"/>
  <c r="F80" i="32"/>
  <c r="F24" i="32"/>
  <c r="F76" i="32"/>
  <c r="F61" i="32"/>
  <c r="F78" i="32"/>
  <c r="F67" i="32"/>
  <c r="F54" i="32"/>
  <c r="F12" i="32"/>
  <c r="F69" i="32"/>
  <c r="F79" i="32"/>
  <c r="F55" i="32"/>
  <c r="F53" i="32"/>
  <c r="F83" i="32"/>
  <c r="F60" i="32"/>
  <c r="F50" i="32"/>
  <c r="F70" i="32"/>
  <c r="K310" i="31"/>
  <c r="K202" i="31"/>
  <c r="K82" i="31"/>
  <c r="K226" i="31"/>
  <c r="K94" i="31"/>
  <c r="K106" i="31"/>
  <c r="K263" i="31"/>
  <c r="K11" i="31"/>
  <c r="K142" i="31"/>
  <c r="K274" i="31"/>
  <c r="K34" i="31"/>
  <c r="K46" i="31"/>
  <c r="K58" i="31"/>
  <c r="K214" i="31"/>
  <c r="K238" i="31"/>
  <c r="K118" i="31"/>
  <c r="K10" i="31"/>
  <c r="K22" i="31"/>
  <c r="K154" i="31"/>
  <c r="K286" i="31"/>
  <c r="K178" i="31"/>
  <c r="K190" i="31"/>
  <c r="K320" i="31"/>
  <c r="K70" i="31"/>
  <c r="K250" i="31"/>
  <c r="K262" i="31"/>
  <c r="K130" i="31"/>
  <c r="K23" i="31"/>
  <c r="K166" i="31"/>
  <c r="K298" i="31"/>
  <c r="K299" i="31"/>
  <c r="E14" i="37"/>
  <c r="E13" i="37"/>
  <c r="E9" i="37"/>
  <c r="F83" i="36"/>
  <c r="F9" i="36"/>
  <c r="F77" i="36"/>
  <c r="F10" i="36"/>
  <c r="F8" i="36"/>
  <c r="F78" i="36"/>
  <c r="F30" i="36"/>
  <c r="F24" i="36"/>
  <c r="F69" i="36"/>
  <c r="F70" i="36"/>
  <c r="F71" i="36"/>
  <c r="F52" i="36"/>
  <c r="F73" i="36"/>
  <c r="F41" i="36"/>
  <c r="F80" i="36"/>
  <c r="F32" i="36"/>
  <c r="F15" i="36"/>
  <c r="F26" i="36"/>
  <c r="F33" i="36"/>
  <c r="F50" i="36"/>
  <c r="F12" i="36"/>
  <c r="F63" i="36"/>
  <c r="F19" i="36"/>
  <c r="F48" i="36"/>
  <c r="F37" i="36"/>
  <c r="F18" i="36"/>
  <c r="F58" i="36"/>
  <c r="F11" i="36"/>
  <c r="F39" i="36"/>
  <c r="F57" i="36"/>
  <c r="F62" i="36"/>
  <c r="F31" i="36"/>
  <c r="F35" i="36"/>
  <c r="F44" i="36"/>
  <c r="F53" i="36"/>
  <c r="F42" i="36"/>
  <c r="F14" i="36"/>
  <c r="F67" i="36"/>
  <c r="F74" i="36"/>
  <c r="F55" i="36"/>
  <c r="F23" i="36"/>
  <c r="F60" i="36"/>
  <c r="F29" i="36"/>
  <c r="F56" i="36"/>
  <c r="F82" i="36"/>
  <c r="F72" i="36"/>
  <c r="F13" i="36"/>
  <c r="F61" i="36"/>
  <c r="F66" i="36"/>
  <c r="F79" i="36"/>
  <c r="F38" i="36"/>
  <c r="F76" i="36"/>
  <c r="F65" i="36"/>
  <c r="F51" i="36"/>
  <c r="F45" i="36"/>
  <c r="F40" i="36"/>
  <c r="F46" i="36"/>
  <c r="F16" i="36"/>
  <c r="F68" i="36"/>
  <c r="F21" i="36"/>
  <c r="F43" i="36"/>
  <c r="F54" i="36"/>
  <c r="F17" i="36"/>
  <c r="F36" i="36"/>
  <c r="F75" i="36"/>
  <c r="F25" i="36"/>
  <c r="F81" i="36"/>
  <c r="F49" i="36"/>
  <c r="F47" i="36"/>
  <c r="F64" i="36"/>
  <c r="F28" i="36"/>
  <c r="F22" i="36"/>
  <c r="F84" i="36"/>
  <c r="F27" i="36"/>
  <c r="F20" i="36"/>
  <c r="F59" i="36"/>
  <c r="F14" i="35"/>
  <c r="F8" i="35"/>
  <c r="F35" i="35"/>
  <c r="F63" i="35"/>
  <c r="F39" i="35"/>
  <c r="F30" i="35"/>
  <c r="F44" i="35"/>
  <c r="F58" i="35"/>
  <c r="F48" i="35"/>
  <c r="F46" i="35"/>
  <c r="F61" i="35"/>
  <c r="F29" i="35"/>
  <c r="F54" i="35"/>
  <c r="F24" i="35"/>
  <c r="F53" i="35"/>
  <c r="F51" i="35"/>
  <c r="F65" i="35"/>
  <c r="F20" i="35"/>
  <c r="F42" i="35"/>
  <c r="F43" i="35"/>
  <c r="F25" i="35"/>
  <c r="F64" i="35"/>
  <c r="F56" i="35"/>
  <c r="F28" i="35"/>
  <c r="F55" i="35"/>
  <c r="F21" i="35"/>
  <c r="F52" i="35"/>
  <c r="F62" i="35"/>
  <c r="F18" i="35"/>
  <c r="F38" i="35"/>
  <c r="F60" i="35"/>
  <c r="F34" i="35"/>
  <c r="F36" i="35"/>
  <c r="F12" i="35"/>
  <c r="F40" i="35"/>
  <c r="F49" i="35"/>
  <c r="F10" i="35"/>
  <c r="F33" i="35"/>
  <c r="F32" i="35"/>
  <c r="F16" i="35"/>
  <c r="F9" i="35"/>
  <c r="F23" i="35"/>
  <c r="F57" i="35"/>
  <c r="F37" i="35"/>
  <c r="F47" i="35"/>
  <c r="F13" i="35"/>
  <c r="F26" i="35"/>
  <c r="F31" i="35"/>
  <c r="F66" i="35"/>
  <c r="F19" i="35"/>
  <c r="F15" i="35"/>
  <c r="F17" i="35"/>
  <c r="F45" i="35"/>
  <c r="F27" i="35"/>
  <c r="F41" i="35"/>
  <c r="F22" i="35"/>
  <c r="F50" i="35"/>
  <c r="F11" i="34"/>
  <c r="K14" i="31"/>
  <c r="K26" i="31"/>
  <c r="K38" i="31"/>
  <c r="K50" i="31"/>
  <c r="K62" i="31"/>
  <c r="K74" i="31"/>
  <c r="K86" i="31"/>
  <c r="K98" i="31"/>
  <c r="K110" i="31"/>
  <c r="K122" i="31"/>
  <c r="K134" i="31"/>
  <c r="K146" i="31"/>
  <c r="K158" i="31"/>
  <c r="K170" i="31"/>
  <c r="K182" i="31"/>
  <c r="K194" i="31"/>
  <c r="K206" i="31"/>
  <c r="K218" i="31"/>
  <c r="K230" i="31"/>
  <c r="K242" i="31"/>
  <c r="K254" i="31"/>
  <c r="K266" i="31"/>
  <c r="K278" i="31"/>
  <c r="K290" i="31"/>
  <c r="K302" i="31"/>
  <c r="K314" i="31"/>
  <c r="I325" i="31"/>
  <c r="K15" i="31"/>
  <c r="K27" i="31"/>
  <c r="K39" i="31"/>
  <c r="K51" i="31"/>
  <c r="K63" i="31"/>
  <c r="K75" i="31"/>
  <c r="K87" i="31"/>
  <c r="K99" i="31"/>
  <c r="K111" i="31"/>
  <c r="K123" i="31"/>
  <c r="K135" i="31"/>
  <c r="K147" i="31"/>
  <c r="K159" i="31"/>
  <c r="K171" i="31"/>
  <c r="K183" i="31"/>
  <c r="K195" i="31"/>
  <c r="K207" i="31"/>
  <c r="K219" i="31"/>
  <c r="K231" i="31"/>
  <c r="K243" i="31"/>
  <c r="K255" i="31"/>
  <c r="K267" i="31"/>
  <c r="K279" i="31"/>
  <c r="K291" i="31"/>
  <c r="K303" i="31"/>
  <c r="K315" i="31"/>
  <c r="K25" i="31"/>
  <c r="K49" i="31"/>
  <c r="K73" i="31"/>
  <c r="K97" i="31"/>
  <c r="K121" i="31"/>
  <c r="K145" i="31"/>
  <c r="K193" i="31"/>
  <c r="K217" i="31"/>
  <c r="K241" i="31"/>
  <c r="K277" i="31"/>
  <c r="K313" i="31"/>
  <c r="K16" i="31"/>
  <c r="K40" i="31"/>
  <c r="K52" i="31"/>
  <c r="K64" i="31"/>
  <c r="K76" i="31"/>
  <c r="K88" i="31"/>
  <c r="K112" i="31"/>
  <c r="K124" i="31"/>
  <c r="K136" i="31"/>
  <c r="K148" i="31"/>
  <c r="K160" i="31"/>
  <c r="K172" i="31"/>
  <c r="K184" i="31"/>
  <c r="K196" i="31"/>
  <c r="K208" i="31"/>
  <c r="K220" i="31"/>
  <c r="K232" i="31"/>
  <c r="K244" i="31"/>
  <c r="K256" i="31"/>
  <c r="K268" i="31"/>
  <c r="K280" i="31"/>
  <c r="K292" i="31"/>
  <c r="K304" i="31"/>
  <c r="K316" i="31"/>
  <c r="K17" i="31"/>
  <c r="K29" i="31"/>
  <c r="K41" i="31"/>
  <c r="K53" i="31"/>
  <c r="K65" i="31"/>
  <c r="K77" i="31"/>
  <c r="K89" i="31"/>
  <c r="K101" i="31"/>
  <c r="K113" i="31"/>
  <c r="K125" i="31"/>
  <c r="K137" i="31"/>
  <c r="K149" i="31"/>
  <c r="K161" i="31"/>
  <c r="K173" i="31"/>
  <c r="K185" i="31"/>
  <c r="K197" i="31"/>
  <c r="K209" i="31"/>
  <c r="K221" i="31"/>
  <c r="K233" i="31"/>
  <c r="K245" i="31"/>
  <c r="K257" i="31"/>
  <c r="K269" i="31"/>
  <c r="K281" i="31"/>
  <c r="K293" i="31"/>
  <c r="K305" i="31"/>
  <c r="K317" i="31"/>
  <c r="K47" i="31"/>
  <c r="K95" i="31"/>
  <c r="K143" i="31"/>
  <c r="K179" i="31"/>
  <c r="K227" i="31"/>
  <c r="K287" i="31"/>
  <c r="K12" i="31"/>
  <c r="K48" i="31"/>
  <c r="K60" i="31"/>
  <c r="K72" i="31"/>
  <c r="K96" i="31"/>
  <c r="K132" i="31"/>
  <c r="K156" i="31"/>
  <c r="K180" i="31"/>
  <c r="K216" i="31"/>
  <c r="K252" i="31"/>
  <c r="K264" i="31"/>
  <c r="K276" i="31"/>
  <c r="K312" i="31"/>
  <c r="K37" i="31"/>
  <c r="K61" i="31"/>
  <c r="K85" i="31"/>
  <c r="K109" i="31"/>
  <c r="K133" i="31"/>
  <c r="K169" i="31"/>
  <c r="K205" i="31"/>
  <c r="K229" i="31"/>
  <c r="K253" i="31"/>
  <c r="K265" i="31"/>
  <c r="K289" i="31"/>
  <c r="K301" i="31"/>
  <c r="K28" i="31"/>
  <c r="K100" i="31"/>
  <c r="K18" i="31"/>
  <c r="K30" i="31"/>
  <c r="K42" i="31"/>
  <c r="K54" i="31"/>
  <c r="K66" i="31"/>
  <c r="K78" i="31"/>
  <c r="K90" i="31"/>
  <c r="K102" i="31"/>
  <c r="K114" i="31"/>
  <c r="K126" i="31"/>
  <c r="K138" i="31"/>
  <c r="K150" i="31"/>
  <c r="K162" i="31"/>
  <c r="K174" i="31"/>
  <c r="K186" i="31"/>
  <c r="K198" i="31"/>
  <c r="K210" i="31"/>
  <c r="K222" i="31"/>
  <c r="K234" i="31"/>
  <c r="K246" i="31"/>
  <c r="K258" i="31"/>
  <c r="K270" i="31"/>
  <c r="K282" i="31"/>
  <c r="K294" i="31"/>
  <c r="K306" i="31"/>
  <c r="K318" i="31"/>
  <c r="K59" i="31"/>
  <c r="K107" i="31"/>
  <c r="K131" i="31"/>
  <c r="K167" i="31"/>
  <c r="K203" i="31"/>
  <c r="K251" i="31"/>
  <c r="K311" i="31"/>
  <c r="K24" i="31"/>
  <c r="K84" i="31"/>
  <c r="K144" i="31"/>
  <c r="K204" i="31"/>
  <c r="K240" i="31"/>
  <c r="K288" i="31"/>
  <c r="K13" i="31"/>
  <c r="K181" i="31"/>
  <c r="K19" i="31"/>
  <c r="K31" i="31"/>
  <c r="K43" i="31"/>
  <c r="K55" i="31"/>
  <c r="K67" i="31"/>
  <c r="K79" i="31"/>
  <c r="K91" i="31"/>
  <c r="K103" i="31"/>
  <c r="K115" i="31"/>
  <c r="K127" i="31"/>
  <c r="K139" i="31"/>
  <c r="K151" i="31"/>
  <c r="K163" i="31"/>
  <c r="K175" i="31"/>
  <c r="K187" i="31"/>
  <c r="K199" i="31"/>
  <c r="K211" i="31"/>
  <c r="K223" i="31"/>
  <c r="K235" i="31"/>
  <c r="K247" i="31"/>
  <c r="K259" i="31"/>
  <c r="K271" i="31"/>
  <c r="K283" i="31"/>
  <c r="K295" i="31"/>
  <c r="K307" i="31"/>
  <c r="K319" i="31"/>
  <c r="K35" i="31"/>
  <c r="K71" i="31"/>
  <c r="K83" i="31"/>
  <c r="K119" i="31"/>
  <c r="K155" i="31"/>
  <c r="K191" i="31"/>
  <c r="K215" i="31"/>
  <c r="K239" i="31"/>
  <c r="K275" i="31"/>
  <c r="K36" i="31"/>
  <c r="K108" i="31"/>
  <c r="K168" i="31"/>
  <c r="K192" i="31"/>
  <c r="K228" i="31"/>
  <c r="K300" i="31"/>
  <c r="K157" i="31"/>
  <c r="K8" i="31"/>
  <c r="K20" i="31"/>
  <c r="K32" i="31"/>
  <c r="K44" i="31"/>
  <c r="K56" i="31"/>
  <c r="K68" i="31"/>
  <c r="K80" i="31"/>
  <c r="K92" i="31"/>
  <c r="K104" i="31"/>
  <c r="K116" i="31"/>
  <c r="K128" i="31"/>
  <c r="K140" i="31"/>
  <c r="K152" i="31"/>
  <c r="K164" i="31"/>
  <c r="K176" i="31"/>
  <c r="K188" i="31"/>
  <c r="K200" i="31"/>
  <c r="K212" i="31"/>
  <c r="K224" i="31"/>
  <c r="K236" i="31"/>
  <c r="K248" i="31"/>
  <c r="K260" i="31"/>
  <c r="K272" i="31"/>
  <c r="K284" i="31"/>
  <c r="K296" i="31"/>
  <c r="K308" i="31"/>
  <c r="K9" i="31"/>
  <c r="K21" i="31"/>
  <c r="K33" i="31"/>
  <c r="K45" i="31"/>
  <c r="K57" i="31"/>
  <c r="K69" i="31"/>
  <c r="K81" i="31"/>
  <c r="K93" i="31"/>
  <c r="K105" i="31"/>
  <c r="K117" i="31"/>
  <c r="K129" i="31"/>
  <c r="K141" i="31"/>
  <c r="K153" i="31"/>
  <c r="K165" i="31"/>
  <c r="K177" i="31"/>
  <c r="K189" i="31"/>
  <c r="K201" i="31"/>
  <c r="K213" i="31"/>
  <c r="K225" i="31"/>
  <c r="K237" i="31"/>
  <c r="K249" i="31"/>
  <c r="K261" i="31"/>
  <c r="K273" i="31"/>
  <c r="K285" i="31"/>
  <c r="K297" i="31"/>
  <c r="K309" i="31"/>
  <c r="K321" i="31"/>
  <c r="F32" i="40" l="1"/>
  <c r="F30" i="39"/>
  <c r="F67" i="38"/>
  <c r="E24" i="37"/>
  <c r="F85" i="36"/>
  <c r="F67" i="35"/>
  <c r="F32" i="34"/>
  <c r="F30" i="33"/>
  <c r="F85" i="32"/>
  <c r="K322" i="31"/>
</calcChain>
</file>

<file path=xl/sharedStrings.xml><?xml version="1.0" encoding="utf-8"?>
<sst xmlns="http://schemas.openxmlformats.org/spreadsheetml/2006/main" count="3269" uniqueCount="973">
  <si>
    <t>DIRECCIÓN EJECUTIVA</t>
  </si>
  <si>
    <t>SUB DIRECCIÓN DE GESTIÓN DE LA INFORMACIÓN</t>
  </si>
  <si>
    <t>CONTENIDO</t>
  </si>
  <si>
    <t>CUADROS:</t>
  </si>
  <si>
    <t>GRÁFICOS</t>
  </si>
  <si>
    <t>MÁXIMA DEMANDA DE POTENCIA ANUAL COINCIDENTE DE LOS PRINCIPALES GRANDES USUARIOS LIBRES DEL SEIN</t>
  </si>
  <si>
    <t>USUARIO LIBRE</t>
  </si>
  <si>
    <t>ACTIVIDAD ECONÓMICA</t>
  </si>
  <si>
    <t>ÁREA OPERATIVA</t>
  </si>
  <si>
    <t>SUBESTACIONES</t>
  </si>
  <si>
    <t>REGIÓN</t>
  </si>
  <si>
    <t>HFP - 15:45 horas
(MW)</t>
  </si>
  <si>
    <t>HP-19:30 horas
(MW)</t>
  </si>
  <si>
    <t>ENERGÍA
06/12/2022 
(MWh)</t>
  </si>
  <si>
    <t>PARTICIPACIÓN
(%)</t>
  </si>
  <si>
    <t>ACEROS AREQUIPA</t>
  </si>
  <si>
    <t>FUNDICIÓN</t>
  </si>
  <si>
    <t>C</t>
  </si>
  <si>
    <t>INDEPENDENCIA</t>
  </si>
  <si>
    <t>ICA</t>
  </si>
  <si>
    <t>INDUSTRIAL (CERCADO LIMA)</t>
  </si>
  <si>
    <t>LIMA</t>
  </si>
  <si>
    <t>OQUENDO</t>
  </si>
  <si>
    <t>COMERCIO</t>
  </si>
  <si>
    <t>MONTERRICO</t>
  </si>
  <si>
    <t>ALPAYANA</t>
  </si>
  <si>
    <t>MINERÍA</t>
  </si>
  <si>
    <t>ANTUQUITO</t>
  </si>
  <si>
    <t>S</t>
  </si>
  <si>
    <t>MOQUEGUA</t>
  </si>
  <si>
    <t>CT ILO2</t>
  </si>
  <si>
    <t>PESQUERÍA</t>
  </si>
  <si>
    <t>CHANCAY</t>
  </si>
  <si>
    <t>PARACAS</t>
  </si>
  <si>
    <t>SANTA</t>
  </si>
  <si>
    <t>ANCASH</t>
  </si>
  <si>
    <t>ILO</t>
  </si>
  <si>
    <t>CEMENTOS</t>
  </si>
  <si>
    <t>CARACOTO</t>
  </si>
  <si>
    <t>PUNO</t>
  </si>
  <si>
    <t>CEMENTOS PACASMAYO</t>
  </si>
  <si>
    <t>N</t>
  </si>
  <si>
    <t>GUADALUPE</t>
  </si>
  <si>
    <t>LA LIBERTAD</t>
  </si>
  <si>
    <t>PIURA OESTE</t>
  </si>
  <si>
    <t>PIURA</t>
  </si>
  <si>
    <t>NARANJAL</t>
  </si>
  <si>
    <t>CALLAO</t>
  </si>
  <si>
    <t>PUENTE PIEDRA</t>
  </si>
  <si>
    <t>ZÁRATE</t>
  </si>
  <si>
    <t>TINTAYA</t>
  </si>
  <si>
    <t>CUSCO</t>
  </si>
  <si>
    <t>PARAGSHA 2</t>
  </si>
  <si>
    <t>PASCO</t>
  </si>
  <si>
    <t>COMPAÑIA MINERA CONDESTABLE</t>
  </si>
  <si>
    <t>BUJAMA</t>
  </si>
  <si>
    <t>PUNTAYACU</t>
  </si>
  <si>
    <t>JUNÍN</t>
  </si>
  <si>
    <t>BEBIDAS</t>
  </si>
  <si>
    <t>SANTA ROSA N.</t>
  </si>
  <si>
    <t>TACNA (LIMA)</t>
  </si>
  <si>
    <t>TOMÁS VALLE</t>
  </si>
  <si>
    <t>CHILCA</t>
  </si>
  <si>
    <t>TRUJILLO SUR</t>
  </si>
  <si>
    <t>PARQUE INDUSTRIAL</t>
  </si>
  <si>
    <t>AREQUIPA</t>
  </si>
  <si>
    <t>TIABAYA</t>
  </si>
  <si>
    <t>CHIMBOTE 1</t>
  </si>
  <si>
    <t>MALABRIGO</t>
  </si>
  <si>
    <t>CREDITEX: CIA IND.TEXTIL CREDISA</t>
  </si>
  <si>
    <t>TEXTILES</t>
  </si>
  <si>
    <t>ALTO LA LUNA</t>
  </si>
  <si>
    <t>INGENIEROS</t>
  </si>
  <si>
    <t>TRUJILLO NORTE</t>
  </si>
  <si>
    <t>ECO - ACUICOLA SOCIEDAD ANONIMA CERRADA</t>
  </si>
  <si>
    <t>AGROINDUSTRIA</t>
  </si>
  <si>
    <t>EJIDOS</t>
  </si>
  <si>
    <t>CINCO MANANTIALES</t>
  </si>
  <si>
    <t>LA FUNDICIÓN</t>
  </si>
  <si>
    <t>EXCELSIOR</t>
  </si>
  <si>
    <t>PARAGSHA 1</t>
  </si>
  <si>
    <t>SAN JUAN - 50KV</t>
  </si>
  <si>
    <t>EXSA</t>
  </si>
  <si>
    <t>INDUSTRIA METALÚRGICA</t>
  </si>
  <si>
    <t>LURÍN</t>
  </si>
  <si>
    <t>FUNDICIÓN CALLAO</t>
  </si>
  <si>
    <t>BARSI</t>
  </si>
  <si>
    <t>CHILCA_LDS</t>
  </si>
  <si>
    <t>BALNEARIOS</t>
  </si>
  <si>
    <t>CANTO GRANDE</t>
  </si>
  <si>
    <t>CHAVARRÍA</t>
  </si>
  <si>
    <t>CHORRILLOS</t>
  </si>
  <si>
    <t>HUACHIPA</t>
  </si>
  <si>
    <t>HUACHO</t>
  </si>
  <si>
    <t>HUANDOY</t>
  </si>
  <si>
    <t>INFANTAS</t>
  </si>
  <si>
    <t>LIMATAMBO</t>
  </si>
  <si>
    <t>MARANGA</t>
  </si>
  <si>
    <t>PUEBLO NUEVO</t>
  </si>
  <si>
    <t>SANTA MARINA</t>
  </si>
  <si>
    <t>TRAPECIO</t>
  </si>
  <si>
    <t>VILLA EL SALVADOR</t>
  </si>
  <si>
    <t>CHEPEN</t>
  </si>
  <si>
    <t>CHICLAYO NORTE</t>
  </si>
  <si>
    <t>LAMBAYEQUE</t>
  </si>
  <si>
    <t>CHICLAYO OESTE</t>
  </si>
  <si>
    <t>PACASMAYO</t>
  </si>
  <si>
    <t>PIURA CENTRO</t>
  </si>
  <si>
    <t>PORVENIR</t>
  </si>
  <si>
    <t>TRUJILLO NOROESTE</t>
  </si>
  <si>
    <t>DOLORESPATA</t>
  </si>
  <si>
    <t>PORONGOCHE</t>
  </si>
  <si>
    <t>PQUE. INDUSTRIAL_AQ</t>
  </si>
  <si>
    <t>TINTAYA NUEVA</t>
  </si>
  <si>
    <t>INDUSTRIA CACHIMAYO</t>
  </si>
  <si>
    <t>QUÍMICOS</t>
  </si>
  <si>
    <t>CACHIMAYO</t>
  </si>
  <si>
    <t>SANTA CLARA</t>
  </si>
  <si>
    <t>SANTA ANITA</t>
  </si>
  <si>
    <t>POROMA</t>
  </si>
  <si>
    <t>MEPSA</t>
  </si>
  <si>
    <t>MINERA ANTAMINA</t>
  </si>
  <si>
    <t>ANTAMINA</t>
  </si>
  <si>
    <t>PUERTO HUARMEY(ANTAMINA)</t>
  </si>
  <si>
    <t>VIZCARRA</t>
  </si>
  <si>
    <t>MINERA ARES</t>
  </si>
  <si>
    <t>CALLALLI</t>
  </si>
  <si>
    <t>COTARUSE</t>
  </si>
  <si>
    <t>APURIMAC</t>
  </si>
  <si>
    <t>MINERA BUENAVENTURA</t>
  </si>
  <si>
    <t>HUANCAVELICA</t>
  </si>
  <si>
    <t>PUQUINA</t>
  </si>
  <si>
    <t>ARES</t>
  </si>
  <si>
    <t>TALTA</t>
  </si>
  <si>
    <t>MINERA CERRO VERDE</t>
  </si>
  <si>
    <t>CERRO VERDE</t>
  </si>
  <si>
    <t>SAN JOSE</t>
  </si>
  <si>
    <t>SOCABAYA</t>
  </si>
  <si>
    <t>SULFUROS</t>
  </si>
  <si>
    <t>MOROCOCHA</t>
  </si>
  <si>
    <t>POMACOCHA</t>
  </si>
  <si>
    <t>MINERA CORONA</t>
  </si>
  <si>
    <t>CHUMPE</t>
  </si>
  <si>
    <t>MINERA GOLD FIELDS</t>
  </si>
  <si>
    <t>CERRO CORONA</t>
  </si>
  <si>
    <t>CAJAMARCA</t>
  </si>
  <si>
    <t>MINERA HORIZONTE</t>
  </si>
  <si>
    <t>TAYABAMBA</t>
  </si>
  <si>
    <t>MINERA LOS QUENUALES</t>
  </si>
  <si>
    <t>CASAPALCA NORTE</t>
  </si>
  <si>
    <t>HUARI</t>
  </si>
  <si>
    <t>ROSAURA</t>
  </si>
  <si>
    <t>SAN MATEO - EAN</t>
  </si>
  <si>
    <t>MINERA MARSA</t>
  </si>
  <si>
    <t>MINERA MISKY MAYO</t>
  </si>
  <si>
    <t>LA NIÑA</t>
  </si>
  <si>
    <t>EL HIERRO</t>
  </si>
  <si>
    <t>SAN NICOLÁS</t>
  </si>
  <si>
    <t>MARCONA</t>
  </si>
  <si>
    <t>ANDAYCHAGUA</t>
  </si>
  <si>
    <t>CARAHUACRA</t>
  </si>
  <si>
    <t>MAHR TÚNEL</t>
  </si>
  <si>
    <t>PLANTA VICTORIA</t>
  </si>
  <si>
    <t>SAN CRISTOBAL</t>
  </si>
  <si>
    <t>TICLIO</t>
  </si>
  <si>
    <t>MINERA YANACOCHA</t>
  </si>
  <si>
    <t>CAJAMARCA NORTE</t>
  </si>
  <si>
    <t>MINSUR</t>
  </si>
  <si>
    <t>TACNA (LOS HÉROES)</t>
  </si>
  <si>
    <t>FUNSUR</t>
  </si>
  <si>
    <t>SAN RAFAEL</t>
  </si>
  <si>
    <t>MOLYCOP-ADESUR</t>
  </si>
  <si>
    <t>REPARTICIÓN</t>
  </si>
  <si>
    <t>NEXA RESOURCES CAJAMARQUILLA S.A.</t>
  </si>
  <si>
    <t>CAJAMARQUILLA</t>
  </si>
  <si>
    <t>NEXA RESOURCES EL PORVENIR S.A.C.</t>
  </si>
  <si>
    <t>MILPO</t>
  </si>
  <si>
    <t>DESIERTO</t>
  </si>
  <si>
    <t>OPEN PLAZA</t>
  </si>
  <si>
    <t>HUANCAYO ESTE</t>
  </si>
  <si>
    <t>HUÁNUCO</t>
  </si>
  <si>
    <t>HUANUCO</t>
  </si>
  <si>
    <t>PUCALLPA</t>
  </si>
  <si>
    <t>UCAYALI</t>
  </si>
  <si>
    <t>VILLA MARIA</t>
  </si>
  <si>
    <t>OPP FILM</t>
  </si>
  <si>
    <t>VIDRIOS, CAUCHOS Y PLÁSTICOS</t>
  </si>
  <si>
    <t>CHILCA 1</t>
  </si>
  <si>
    <t>PRADERAS</t>
  </si>
  <si>
    <t>PAN AMERICAN SILVER HUARON S.A.</t>
  </si>
  <si>
    <t>SHELBY</t>
  </si>
  <si>
    <t>PAPEL</t>
  </si>
  <si>
    <t>PARAMONGA EXISTENTE</t>
  </si>
  <si>
    <t>PESQUERA DIAMANTE</t>
  </si>
  <si>
    <t>SUPE</t>
  </si>
  <si>
    <t>BASE ISLAY</t>
  </si>
  <si>
    <t>PETROPERU</t>
  </si>
  <si>
    <t>HIDROCARBUROS</t>
  </si>
  <si>
    <t>SAN ISIDRO</t>
  </si>
  <si>
    <t>PARIÑAS</t>
  </si>
  <si>
    <t>TALARA</t>
  </si>
  <si>
    <t>NUEVA JAEN</t>
  </si>
  <si>
    <t>GALVEZ</t>
  </si>
  <si>
    <t>PERSHING</t>
  </si>
  <si>
    <t>SULLANA</t>
  </si>
  <si>
    <t>JULIACA</t>
  </si>
  <si>
    <t>REAL PLAZA</t>
  </si>
  <si>
    <t>CHILLON</t>
  </si>
  <si>
    <t>SAGA FALABELLA</t>
  </si>
  <si>
    <t>ALTO PRADERAS</t>
  </si>
  <si>
    <t>CENTRAL</t>
  </si>
  <si>
    <t>NEYRA</t>
  </si>
  <si>
    <t>SEÑOR DE LUREN</t>
  </si>
  <si>
    <t>SAN FERNANDO</t>
  </si>
  <si>
    <t>ALIMENTOS</t>
  </si>
  <si>
    <t>EL PEDREGAL</t>
  </si>
  <si>
    <t>HUARAL</t>
  </si>
  <si>
    <t>SAN JUAN (LIMA)</t>
  </si>
  <si>
    <t>MIRONES</t>
  </si>
  <si>
    <t>JAHUAY</t>
  </si>
  <si>
    <t>MINA_SHOUGANG</t>
  </si>
  <si>
    <t>CHIMBOTE 2</t>
  </si>
  <si>
    <t>ILO 3</t>
  </si>
  <si>
    <t>SUPERMERCADOS PERUANOS S.A.</t>
  </si>
  <si>
    <t>BARRANCO</t>
  </si>
  <si>
    <t>CHIMBOTE NORTE</t>
  </si>
  <si>
    <t>CHIMBOTE SUR</t>
  </si>
  <si>
    <t>CHOSICA</t>
  </si>
  <si>
    <t>PANDO</t>
  </si>
  <si>
    <t>SALAMANCA</t>
  </si>
  <si>
    <t>SAN JUAN</t>
  </si>
  <si>
    <t>SANTA ROSA</t>
  </si>
  <si>
    <t>VENTANILLA</t>
  </si>
  <si>
    <t>VERTIENTES</t>
  </si>
  <si>
    <t>BELLAVISTA</t>
  </si>
  <si>
    <t>SAN MARTIN</t>
  </si>
  <si>
    <t>TARAPOTO</t>
  </si>
  <si>
    <t>MALACAS</t>
  </si>
  <si>
    <t>ILO 1</t>
  </si>
  <si>
    <t>QUENCORO</t>
  </si>
  <si>
    <t>SAN LAZARO</t>
  </si>
  <si>
    <t>TECNOLOGICA DE ALIMENTOS</t>
  </si>
  <si>
    <t>SAN BARTOLO</t>
  </si>
  <si>
    <t>AGUA LIMA</t>
  </si>
  <si>
    <t>TIENDAS DEL MEJORAMIENTO DEL HOGAR S.A.</t>
  </si>
  <si>
    <t>MALVINAS</t>
  </si>
  <si>
    <t>TRANSPORTE</t>
  </si>
  <si>
    <t>MIRADOR</t>
  </si>
  <si>
    <t>SANTIAGO DE CAO</t>
  </si>
  <si>
    <t>UNIÓN DE CERVECERÍAS PERUANAS BACKUS Y JOHNSTON S.</t>
  </si>
  <si>
    <t>ÑAÑA</t>
  </si>
  <si>
    <t>SAN MATEO - EDS</t>
  </si>
  <si>
    <t>MOTUPE</t>
  </si>
  <si>
    <t>YURA</t>
  </si>
  <si>
    <t>SANTUARIO</t>
  </si>
  <si>
    <t>NUEVA OQUENDO</t>
  </si>
  <si>
    <t>GLORIA</t>
  </si>
  <si>
    <t>CANTERA</t>
  </si>
  <si>
    <t>ATOCONGO</t>
  </si>
  <si>
    <t>CONDORCOCHA</t>
  </si>
  <si>
    <t>TOTAL</t>
  </si>
  <si>
    <t>Máxima Demanda de Potencia Anual Coincidente (martes 06/12/2022 a las 19:30 horas)</t>
  </si>
  <si>
    <t>Participación de los principales Grandes Usuarios del SEIN (*)</t>
  </si>
  <si>
    <t>(*) Información disponible por el COES</t>
  </si>
  <si>
    <t>Nota:
HFP: Hora fuera de punta
HP: Hora Punta
C: Centro
N: Norte
S: Sur</t>
  </si>
  <si>
    <t>PARTICIPACIÓN DE LA POTENCIA COINCIDENTE EN HORAS PUNTA DE LOS PRINCIPALES GRANDES USUARIOS DEL SEIN
(06/12/2022 HORA: 19:30)</t>
  </si>
  <si>
    <t>GRANDES USUARIOS</t>
  </si>
  <si>
    <t>PARTICIPACIÓN DE LA POTENCIA COINCIDENTE EN HORAS PUNTA DE LOS PRINCIPALES GRANDES USUARIOS DEL SEIN - ÁREA CENTRO
(06/12/2022 HORA: 19:30)</t>
  </si>
  <si>
    <t>PARTICIPACIÓN DE LA POTENCIA COINCIDENTE EN HORAS PUNTA DE LOS PRINCIPALES GRANDES USUARIOS DEL SEIN - ÁREA NORTE
(06/12/2022 HORA: 19:30)</t>
  </si>
  <si>
    <t>PARTICIPACIÓN DE LA POTENCIA COINCIDENTE EN HORAS PUNTA DE LOS PRINCIPALES GRANDES USUARIOS DEL SEIN - ÁREA SUR
(06/12/2022 HORA: 19:30)</t>
  </si>
  <si>
    <t>POTENCIA COINCIDENTE EN HORAS PUNTA DEL ÁREA OPERATIVA - (MW)</t>
  </si>
  <si>
    <t>PARTICIPACIÓN DE LA POTENCIA COINCIDENTE EN HORAS FUERA DE PUNTA DE LOS PRINCIPALES GRANDES USUARIOS DEL SEIN
(06/12/2022 HORA: 15:45)</t>
  </si>
  <si>
    <t>POTENCIA COINCIDENTE EN HORAS PUNTA DEL ÁREA OPERATIVA
(MW)</t>
  </si>
  <si>
    <t>N° PUNTOS SUMINISTROS</t>
  </si>
  <si>
    <t>PARTICIPACIÓN DE LA POTENCIA COINCIDENTE EN HORAS FUERA DE PUNTA DE LOS PRINCIPALES GRANDES USUARIOS DEL SEIN - ÁREA CENTRO
(06/12/2022 HORA: 15:45)</t>
  </si>
  <si>
    <t>PARTICIPACIÓN DE LA POTENCIA COINCIDENTE EN HORAS FUERA DE PUNTA DE LOS PRINCIPALES GRANDES USUARIOS DEL SEIN - ÁREA NORTE
(06/12/2022 HORA: 15:45)</t>
  </si>
  <si>
    <t>PARTICIPACIÓN DE LA POTENCIA COINCIDENTE EN HORAS FUERA DE PUNTA DE LOS PRINCIPALES GRANDES USUARIOS DEL SEIN - ÁREA SUR
(06/12/2022 HORA: 15:45)</t>
  </si>
  <si>
    <t>GRANDES USUARIOS LIBRES CON RANGOS MAYORES A 100 MW 
EN EL DÍA DE LA MÁXIMA DEMANDA ANUAL DE POTENCIA DEL SEIN</t>
  </si>
  <si>
    <t>HORA</t>
  </si>
  <si>
    <t>GRANDES USUARIOS LIBRES CON RANGOS DE 50 A 100 MW 
EN EL DÍA DE LA MÁXIMA DEMANDA ANUAL DE POTENCIA DEL SEIN</t>
  </si>
  <si>
    <t>GRANDES USUARIOS LIBRES CON RANGOS DE 30 A 50 MW 
EN EL DÍA DE LA MÁXIMA DEMANDA ANUAL DE POTENCIA DEL SEIN</t>
  </si>
  <si>
    <t>GRANDES USUARIOS LIBRES CON RANGOS DE 15 A 30 MW 
EN EL DÍA DE LA MÁXIMA DEMANDA ANUAL DE POTENCIA DEL SEIN</t>
  </si>
  <si>
    <t>GRANDES USUARIOS LIBRES CON RANGOS DE 10 A 15 MW 
EN EL DÍA DE LA MÁXIMA DEMANDA ANUAL DE POTENCIA DEL SEIN</t>
  </si>
  <si>
    <t>GRANDES USUARIOS LIBRES CON RANGOS MENORES A 10 MW 
EN EL DÍA DE LA MÁXIMA DEMANDA ANUAL DE POTENCIA DEL SEIN</t>
  </si>
  <si>
    <t>JOCKEY PLAZA</t>
  </si>
  <si>
    <t>MINERA SAN IGNACIO DE MOROCOCHA</t>
  </si>
  <si>
    <t>LINDLEY</t>
  </si>
  <si>
    <t>CORPORACION PESQUERA INCA</t>
  </si>
  <si>
    <t>CREDITEX</t>
  </si>
  <si>
    <t>ECO - ACUICOLA</t>
  </si>
  <si>
    <t>INMUEBLES PANAMERICANA</t>
  </si>
  <si>
    <t>OWENS-ILLINOIS PERÚ</t>
  </si>
  <si>
    <t>TIENDAS DEL MEJORAMIENTO DEL HOGAR</t>
  </si>
  <si>
    <t>TREN URBANO DE LIMA</t>
  </si>
  <si>
    <t>HIPERMERCADOS TOTTUS</t>
  </si>
  <si>
    <t>PARTICIPACIÓN DE LA POTENCIA COINCIDENTE EN HORAS PUNTA DE LOS PRINCIPALES GRANDES USUARIOS DEL SEIN (06/12/2022 HORA: 19:30)</t>
  </si>
  <si>
    <t>PARTICIPACIÓN DE LA POTENCIA COINCIDENTE EN HORAS PUNTA DE LOS PRINCIPALES GRANDES USUARIOS DEL SEIN - ÁREA CENTRO (06/12/2022 HORA: 19:30)</t>
  </si>
  <si>
    <t>PARTICIPACIÓN DE LA POTENCIA COINCIDENTE EN HORAS PUNTA DE LOS PRINCIPALES GRANDES USUARIOS DEL SEIN - ÁREA NORTE (06/12/2022 HORA: 19:30)</t>
  </si>
  <si>
    <t>PARTICIPACIÓN DE LA POTENCIA COINCIDENTE EN HORAS PUNTA DE LOS PRINCIPALES GRANDES USUARIOS DEL SEIN - ÁREA SUR (06/12/2022 HORA: 19:30)</t>
  </si>
  <si>
    <t>PARTICIPACIÓN DE LA POTENCIA COINCIDENTE EN HORAS FUERA DE PUNTA DE LOS PRINCIPALES GRANDES USUARIOS DEL SEIN (06/12/2022 HORA: 15:45)</t>
  </si>
  <si>
    <t>PARTICIPACIÓN DE LA POTENCIA COINCIDENTE EN HORAS FUERA DE PUNTA DE LOS PRINCIPALES GRANDES USUARIOS DEL SEIN - ÁREA CENTRO (06/12/2022 HORA: 15:45)</t>
  </si>
  <si>
    <t>PARTICIPACIÓN DE LA POTENCIA COINCIDENTE EN HORAS FUERA DE PUNTA DE LOS PRINCIPALES GRANDES USUARIOS DEL SEIN - ÁREA NORTE (06/12/2022 HORA: 15:45)</t>
  </si>
  <si>
    <t>PARTICIPACIÓN DE LA POTENCIA COINCIDENTE EN HORAS FUERA DE PUNTA DE LOS PRINCIPALES GRANDES USUARIOS DEL SEIN - ÁREA SUR (06/12/2022 HORA: 15:45)</t>
  </si>
  <si>
    <t>MESES</t>
  </si>
  <si>
    <t xml:space="preserve">Nota: </t>
  </si>
  <si>
    <t>1.- En el mes de octubre del año 2000 se interconectaron el SICN y el SIS</t>
  </si>
  <si>
    <t>2.- Se ha integrado la máxima demanda de los sistemas SICN y SIS desde enero 1993 hasta setiembre 2000, previa a la interconexión del SICN y el SIS</t>
  </si>
  <si>
    <t xml:space="preserve">3.-Los Sistemas del Sur Este (Cusco, Puno y Apurímac) y Sur Oeste (Arequipa, Moquegua y Tacna) operan interconectados desde enero 1997, mes en el cual se puso en operación comercial la línea de transmisión a 138 kV Tintaya - Santuario, constituyendo de esta manera el Sistema Interconectado Sur (SIS). </t>
  </si>
  <si>
    <t>4.-Desde enero de 1993 a junio 1997 no se encuentra integrada la máxima demanda del Sistema Sur Este.</t>
  </si>
  <si>
    <t>5.- No incluye la exportación de potencia a Ecuador para noviembre y diciembre 2015.</t>
  </si>
  <si>
    <t>6.- No incluye la exportación de potencia a Ecuador de enero y febrero 2016.</t>
  </si>
  <si>
    <t>7.- La máxima demanda Anual registrada durante el año 2016 en hora punta fue 6 564,57 MW que ocurrió a las 15:00 horas del 17.02.2016.</t>
  </si>
  <si>
    <t>8.- Incluye la importación de potencia desde Ecuador en el mes de marzo de 2017 (36,516 MW).</t>
  </si>
  <si>
    <t>9.- La máxima demanda Anual registrada durante el año 2017 en hora punta fue 6 670,219 MW que ocurrió a las 16:30 horas del 25.01.2017.</t>
  </si>
  <si>
    <t>10.- Incluye la importación de potencia desde Ecuador en el mes de julio de 2018 (41,844 MW).</t>
  </si>
  <si>
    <t>11.- La máxima demanda Anual registrada durante el año 2018 en hora punta fue 6 884,591 MW que ocurrió a las 19:45 horas del 17.12.2018.</t>
  </si>
  <si>
    <t>12.- Incluye la importación de potencia desde Ecuador en el mes de julio de 2018 (41,844 MW).</t>
  </si>
  <si>
    <t>13.- La máxima demanda Anual registrada durante el año 2019 en hora punta fue 7 017,57 MW que ocurrió a las 19:30 horas del 02.12.2019.</t>
  </si>
  <si>
    <t>14.- Incluye la importación de potencia desde Ecuador en el mes de mayo (48,289 MW), julio (47,144 MW), agosto (37,892 MW) y noviembre (40,660 MW) de 2019.</t>
  </si>
  <si>
    <t>15.- La máxima demanda Anual registrada durante el año 2020 en hora punta fue 7 125,30 MW que ocurrió a las 19:30 horas del 25.02.2020.</t>
  </si>
  <si>
    <t>16.- Incluye la importación de potencia desde Ecuador en el mes de junio (38,844 MW) y julio (45,826 MW), de 2020.</t>
  </si>
  <si>
    <t>INCREMENTO 
2022 / 2021</t>
  </si>
  <si>
    <t>TOTAL ANUAL</t>
  </si>
  <si>
    <t>INCREMENTO ANUAL</t>
  </si>
  <si>
    <t>18.- Incluye la importación de potencia desde Ecuador en el mes de mayo (52,414 MW) y julio (46,120 MW), de 2022.</t>
  </si>
  <si>
    <t>17.- Incluye la importación de potencia desde Ecuador en el mes de abril (45,745 MW), mayo (39,608) y julio (44,357 MW), de 2021.</t>
  </si>
  <si>
    <t>COMPARATIVO DE MÁXIMA DEMANDA</t>
  </si>
  <si>
    <t>DICIEMBRE (*)
2021</t>
  </si>
  <si>
    <t>VARIACIÓN %</t>
  </si>
  <si>
    <t>Potencia (MW)</t>
  </si>
  <si>
    <t>Fecha / hora</t>
  </si>
  <si>
    <t>(*) Día de Máxima Demanda calculado durante el periodos de horas punta acorde al PR-30 y PR-43.</t>
  </si>
  <si>
    <t>DICIEMBRE (*)
2022</t>
  </si>
  <si>
    <t>TIPO DE CENTRAL</t>
  </si>
  <si>
    <t>TECNOLOGÍA</t>
  </si>
  <si>
    <t>HIDROELÉCTRICA</t>
  </si>
  <si>
    <t>TURBINA FRANCIS</t>
  </si>
  <si>
    <t>TURBINA KAPLAN</t>
  </si>
  <si>
    <t>TURBINA PELTON</t>
  </si>
  <si>
    <t>TURBINA STREAMDIVER</t>
  </si>
  <si>
    <t>TURBINA TURGO</t>
  </si>
  <si>
    <t>TOTAL HIDROELÉCTRICA</t>
  </si>
  <si>
    <t>TERMOELÉCTRICA</t>
  </si>
  <si>
    <t>CICLO COMBINADO( CCOMB)</t>
  </si>
  <si>
    <t>MOTOR DE COMBUSTIÓN INTERNA (MCI)</t>
  </si>
  <si>
    <t>TURBINA DE GAS (TG)</t>
  </si>
  <si>
    <t>TURBINA DE VAPOR (TV)</t>
  </si>
  <si>
    <t>TOTAL TERMOELÉCTRICA</t>
  </si>
  <si>
    <t>EÓLICA</t>
  </si>
  <si>
    <t>AEROGENERADOR</t>
  </si>
  <si>
    <t>TOTAL EÓLICA</t>
  </si>
  <si>
    <t>SOLAR</t>
  </si>
  <si>
    <t>PANEL FOTOVOLTAICO</t>
  </si>
  <si>
    <t>TOTAL SOLAR</t>
  </si>
  <si>
    <t>TOTAL MW</t>
  </si>
  <si>
    <t xml:space="preserve">TERMOELÉCTRICA	</t>
  </si>
  <si>
    <t>EÓLICO</t>
  </si>
  <si>
    <t xml:space="preserve">TOTAL  </t>
  </si>
  <si>
    <t>Incremento</t>
  </si>
  <si>
    <t>Día de Máxima Demanda calculado durante el periodos de horas punta acorde al PR-30 y PR-43.</t>
  </si>
  <si>
    <t>NOTA:</t>
  </si>
  <si>
    <t>EMPRESA</t>
  </si>
  <si>
    <t>AGUA AZUL</t>
  </si>
  <si>
    <t>C.H. POTRERO</t>
  </si>
  <si>
    <t>TOTAL AGUA AZUL</t>
  </si>
  <si>
    <t>ANDEAN POWER</t>
  </si>
  <si>
    <t>C.H. CARHUAC</t>
  </si>
  <si>
    <t>TOTAL ANDEAN POWER</t>
  </si>
  <si>
    <t>ATRIA</t>
  </si>
  <si>
    <t>C.H. PURMACANA</t>
  </si>
  <si>
    <t>TOTAL ATRIA</t>
  </si>
  <si>
    <t>CELEPSA</t>
  </si>
  <si>
    <t>C.H. PLATANAL</t>
  </si>
  <si>
    <t>TOTAL CELEPSA</t>
  </si>
  <si>
    <t>CELEPSA RENOVABLES</t>
  </si>
  <si>
    <t>C.H. MARAÑON</t>
  </si>
  <si>
    <t>TOTAL CELEPSA RENOVABLES</t>
  </si>
  <si>
    <t>CENTRALES SANTA ROSA</t>
  </si>
  <si>
    <t>C.H. SANTA ROSA I</t>
  </si>
  <si>
    <t>C.H. SANTA ROSA II</t>
  </si>
  <si>
    <t>TOTAL CENTRALES SANTA ROSA</t>
  </si>
  <si>
    <t>CHINANGO</t>
  </si>
  <si>
    <t>C.H. CHIMAY</t>
  </si>
  <si>
    <t>C.H. YANANGO</t>
  </si>
  <si>
    <t>TOTAL CHINANGO</t>
  </si>
  <si>
    <t>EGASA</t>
  </si>
  <si>
    <t>C.H. CHARCANI I</t>
  </si>
  <si>
    <t>C.H. CHARCANI II</t>
  </si>
  <si>
    <t>C.H. CHARCANI III</t>
  </si>
  <si>
    <t>C.H. CHARCANI IV</t>
  </si>
  <si>
    <t>C.H. CHARCANI V</t>
  </si>
  <si>
    <t>C.H. CHARCANI VI</t>
  </si>
  <si>
    <t>TOTAL EGASA</t>
  </si>
  <si>
    <t>EGECSAC</t>
  </si>
  <si>
    <t>C.H. CANCHAYLLO</t>
  </si>
  <si>
    <t>TOTAL EGECSAC</t>
  </si>
  <si>
    <t>EGEMSA</t>
  </si>
  <si>
    <t>C.H. MACHUPICCHU</t>
  </si>
  <si>
    <t>TOTAL EGEMSA</t>
  </si>
  <si>
    <t>EGESUR</t>
  </si>
  <si>
    <t>C.H. ARICOTA I</t>
  </si>
  <si>
    <t>C.H. ARICOTA II</t>
  </si>
  <si>
    <t>TOTAL EGESUR</t>
  </si>
  <si>
    <t>C.H. YANAPAMPA</t>
  </si>
  <si>
    <t>C.H. MANTARO</t>
  </si>
  <si>
    <t>C.H. RESTITUCION</t>
  </si>
  <si>
    <t>EMGE HUALLAGA</t>
  </si>
  <si>
    <t>C.H. CHAGLLA</t>
  </si>
  <si>
    <t>P.C.H CHAGLLA</t>
  </si>
  <si>
    <t>TOTAL EMGE HUALLAGA</t>
  </si>
  <si>
    <t>EMGE HUANZA</t>
  </si>
  <si>
    <t>C.H. HUANZA</t>
  </si>
  <si>
    <t>TOTAL EMGE HUANZA</t>
  </si>
  <si>
    <t>EMGE JUNÍN</t>
  </si>
  <si>
    <t>C.H. HUASAHUASI I</t>
  </si>
  <si>
    <t>C.H. HUASAHUASI II</t>
  </si>
  <si>
    <t>C.H. RUNATULLO II</t>
  </si>
  <si>
    <t>C.H. RUNATULLO III</t>
  </si>
  <si>
    <t>C.H. SANTA CRUZ I</t>
  </si>
  <si>
    <t>C.H. SANTA CRUZ II</t>
  </si>
  <si>
    <t>TOTAL EMGE JUNÍN</t>
  </si>
  <si>
    <t>C.H. CALLAHUANCA</t>
  </si>
  <si>
    <t>C.H. HER 1</t>
  </si>
  <si>
    <t>C.H. HUAMPANI</t>
  </si>
  <si>
    <t>C.H. HUINCO</t>
  </si>
  <si>
    <t>C.H. MATUCANA</t>
  </si>
  <si>
    <t>C.H. MOYOPAMPA</t>
  </si>
  <si>
    <t>ENGIE</t>
  </si>
  <si>
    <t>C.H. QUITARACSA</t>
  </si>
  <si>
    <t>C.H. YUNCAN</t>
  </si>
  <si>
    <t>TOTAL ENGIE</t>
  </si>
  <si>
    <t>GENERACIÓN ANDINA</t>
  </si>
  <si>
    <t>C.H. 8 DE AGOSTO</t>
  </si>
  <si>
    <t>C.H. EL CARMEN</t>
  </si>
  <si>
    <t>TOTAL GENERACIÓN ANDINA</t>
  </si>
  <si>
    <t>GEPSA</t>
  </si>
  <si>
    <t>C.H. ÁNGEL I</t>
  </si>
  <si>
    <t>C.H. ÁNGEL II</t>
  </si>
  <si>
    <t>C.H. ÁNGEL III</t>
  </si>
  <si>
    <t>C.H. LA JOYA</t>
  </si>
  <si>
    <t>TOTAL GEPSA</t>
  </si>
  <si>
    <t>HIDROCAÑETE</t>
  </si>
  <si>
    <t>C.H. IMPERIAL</t>
  </si>
  <si>
    <t>TOTAL HIDROCAÑETE</t>
  </si>
  <si>
    <t>C.H. HUANCHOR</t>
  </si>
  <si>
    <t>HUAURA POWER</t>
  </si>
  <si>
    <t>C.H. YARUCAYA</t>
  </si>
  <si>
    <t>TOTAL HUAURA POWER</t>
  </si>
  <si>
    <t>HYDRO PATAPO</t>
  </si>
  <si>
    <t>C.H. PATAPO  (2)</t>
  </si>
  <si>
    <t>TOTAL HYDRO PATAPO</t>
  </si>
  <si>
    <t>INLAND</t>
  </si>
  <si>
    <t>C.H. SANTA TERESA</t>
  </si>
  <si>
    <t>TOTAL INLAND</t>
  </si>
  <si>
    <t>INVERSION DE ENERGÍA RENOVABLES</t>
  </si>
  <si>
    <t>C.H. MANTA I</t>
  </si>
  <si>
    <t>TOTAL INVERSION DE ENERGÍA RENOVABLES</t>
  </si>
  <si>
    <t>KALLPA</t>
  </si>
  <si>
    <t>C.H. CERRO DEL AGUILA</t>
  </si>
  <si>
    <t>M.C.H. CERRO DEL AGUILA</t>
  </si>
  <si>
    <t>TOTAL KALLPA</t>
  </si>
  <si>
    <t>LA VIRGEN</t>
  </si>
  <si>
    <t>C.H. LA VIRGEN</t>
  </si>
  <si>
    <t>TOTAL LA VIRGEN</t>
  </si>
  <si>
    <t>C.H. RONCADOR</t>
  </si>
  <si>
    <t>TOTAL MAJA ENERGIA</t>
  </si>
  <si>
    <t>ORAZUL ENERGY PERÚ</t>
  </si>
  <si>
    <t>C.H. CAÑA BRAVA</t>
  </si>
  <si>
    <t>C.H. CAÑON DEL PATO</t>
  </si>
  <si>
    <t>C.H. CARHUAQUERO</t>
  </si>
  <si>
    <t>C.H. CARHUAQUERO IV</t>
  </si>
  <si>
    <t>TOTAL ORAZUL ENERGY PERÚ</t>
  </si>
  <si>
    <t>C.H. RUCUY</t>
  </si>
  <si>
    <t>C.H. LAS PIZARRAS</t>
  </si>
  <si>
    <t>C.H. SAN GABAN II</t>
  </si>
  <si>
    <r>
      <t xml:space="preserve">M.C.H. TUPURI </t>
    </r>
    <r>
      <rPr>
        <b/>
        <sz val="8"/>
        <color theme="4" tint="-0.499984740745262"/>
        <rFont val="Segoe UI"/>
        <family val="2"/>
      </rPr>
      <t xml:space="preserve"> (1)</t>
    </r>
  </si>
  <si>
    <t>SANTA ANA</t>
  </si>
  <si>
    <t>C.H. RENOVANDES H1</t>
  </si>
  <si>
    <t>TOTAL SANTA ANA</t>
  </si>
  <si>
    <t>SINERSA</t>
  </si>
  <si>
    <t>C.H. CHANCAY</t>
  </si>
  <si>
    <t>C.H. POECHOS II</t>
  </si>
  <si>
    <t>TOTAL SINERSA</t>
  </si>
  <si>
    <t>STATKRAFT</t>
  </si>
  <si>
    <t>C.H. CAHUA</t>
  </si>
  <si>
    <t>C.H. CHEVES</t>
  </si>
  <si>
    <t>C.H. GALLITO CIEGO</t>
  </si>
  <si>
    <t>C.H. HUAYLLACHO</t>
  </si>
  <si>
    <t>C.H. MALPASO</t>
  </si>
  <si>
    <t>C.H. MISAPUQUIO</t>
  </si>
  <si>
    <t>C.H. OROYA</t>
  </si>
  <si>
    <t>C.H. PACHACHACA</t>
  </si>
  <si>
    <t>C.H. PARIAC</t>
  </si>
  <si>
    <t>C.H. SAN ANTONIO</t>
  </si>
  <si>
    <t>C.H. SAN IGNACIO</t>
  </si>
  <si>
    <t>C.H. YAUPI</t>
  </si>
  <si>
    <t>TOTAL STATKRAFT</t>
  </si>
  <si>
    <t>TOTAL (GWh)</t>
  </si>
  <si>
    <r>
      <rPr>
        <b/>
        <sz val="8"/>
        <color theme="4" tint="-0.499984740745262"/>
        <rFont val="Segoe UI"/>
        <family val="2"/>
      </rPr>
      <t xml:space="preserve">(1) </t>
    </r>
    <r>
      <rPr>
        <sz val="8"/>
        <color theme="4" tint="-0.499984740745262"/>
        <rFont val="Segoe UI"/>
        <family val="2"/>
      </rPr>
      <t xml:space="preserve"> Operación por pruebas de la M.C.H. Tupuri propiedad de SAN GABÁN.</t>
    </r>
  </si>
  <si>
    <r>
      <rPr>
        <b/>
        <sz val="8"/>
        <color theme="4" tint="-0.499984740745262"/>
        <rFont val="Segoe UI"/>
        <family val="2"/>
      </rPr>
      <t>(2)</t>
    </r>
    <r>
      <rPr>
        <sz val="8"/>
        <color theme="4" tint="-0.499984740745262"/>
        <rFont val="Segoe UI"/>
        <family val="2"/>
      </rPr>
      <t xml:space="preserve"> Retiro de Operación Comercial de C.H. Patapo, propiedad de HYDROPATAPO, desde el 06 de junio de 2022.</t>
    </r>
  </si>
  <si>
    <t>AGROAURORA</t>
  </si>
  <si>
    <t>C.T. MAPLE ETANOL</t>
  </si>
  <si>
    <t>TOTAL AGROAURORA</t>
  </si>
  <si>
    <t>AIPSA</t>
  </si>
  <si>
    <t>C.T. PARAMONGA</t>
  </si>
  <si>
    <t>TOTAL AIPSA</t>
  </si>
  <si>
    <t>C.T. CAÑA BRAVA</t>
  </si>
  <si>
    <t>C.T. RECKA</t>
  </si>
  <si>
    <t>TOTAL CERRO VERDE</t>
  </si>
  <si>
    <t>C.T. CHILINA DIESEL</t>
  </si>
  <si>
    <t>C.T. MOLLENDO DIESEL</t>
  </si>
  <si>
    <t>C.T. INDEPENDENCIA</t>
  </si>
  <si>
    <t>C.T. SANTA ROSA</t>
  </si>
  <si>
    <t>C.T. SANTA ROSA II</t>
  </si>
  <si>
    <t>C.T. VENTANILLA</t>
  </si>
  <si>
    <t>C.T. MALACAS 1</t>
  </si>
  <si>
    <t>C.T. MALACAS 2</t>
  </si>
  <si>
    <t>C.T. CHILCA 1</t>
  </si>
  <si>
    <t>C.T. CHILCA 2</t>
  </si>
  <si>
    <t>C.T. ILO 2   (2)</t>
  </si>
  <si>
    <t>C.T. NEPI</t>
  </si>
  <si>
    <t>C.T. R.F. PLANTA ILO</t>
  </si>
  <si>
    <t>IYEPSA</t>
  </si>
  <si>
    <t>C.T. R.F. PTO MALDONADO</t>
  </si>
  <si>
    <t>C.T. R.F. PUCALLPA</t>
  </si>
  <si>
    <t>TOTAL IYEPSA</t>
  </si>
  <si>
    <t>C.T. KALLPA</t>
  </si>
  <si>
    <t>C.T. LAS FLORES   (1)</t>
  </si>
  <si>
    <t>PETRAMAS</t>
  </si>
  <si>
    <t>C.T. CALLAO</t>
  </si>
  <si>
    <t>C.T. DOÑA CATALINA</t>
  </si>
  <si>
    <t>C.T. HUAYCOLORO</t>
  </si>
  <si>
    <t>C.T. LA GRINGA</t>
  </si>
  <si>
    <t>TOTAL PETRAMAS</t>
  </si>
  <si>
    <t>PLANTA  ETEN</t>
  </si>
  <si>
    <t>C.T. R. F. GENERACION ETEN</t>
  </si>
  <si>
    <t>TOTAL PLANTA  ETEN</t>
  </si>
  <si>
    <t>SAMAY I</t>
  </si>
  <si>
    <t>C.T. PUERTO BRAVO</t>
  </si>
  <si>
    <t>TOTAL SAMAY I</t>
  </si>
  <si>
    <t>SAN JACINTO</t>
  </si>
  <si>
    <t>C.T. SAN JACINTO</t>
  </si>
  <si>
    <t>TOTAL SAN JACINTO</t>
  </si>
  <si>
    <t>C.T. OQUENDO</t>
  </si>
  <si>
    <t>SHOUGESA</t>
  </si>
  <si>
    <t>C.T. SAN NICOLAS</t>
  </si>
  <si>
    <t>TOTAL SHOUGESA</t>
  </si>
  <si>
    <t>TERMOCHILCA</t>
  </si>
  <si>
    <t>C.T. OLLEROS</t>
  </si>
  <si>
    <t>TOTAL TERMOCHILCA</t>
  </si>
  <si>
    <t>TERMOSELVA</t>
  </si>
  <si>
    <t>C.T. AGUAYTIA</t>
  </si>
  <si>
    <t>TOTAL TERMOSELVA</t>
  </si>
  <si>
    <r>
      <rPr>
        <b/>
        <sz val="8"/>
        <color theme="4" tint="-0.499984740745262"/>
        <rFont val="Segoe UI"/>
        <family val="2"/>
      </rPr>
      <t>(1)</t>
    </r>
    <r>
      <rPr>
        <sz val="8"/>
        <color theme="4" tint="-0.499984740745262"/>
        <rFont val="Segoe UI"/>
        <family val="2"/>
      </rPr>
      <t xml:space="preserve"> Ingreso a Operación Comercial de la unidad TV (Ciclo combiando de C.T. Las Flores), propiedad de KALLPA, desde el 09 de junio de 2022.</t>
    </r>
  </si>
  <si>
    <r>
      <rPr>
        <b/>
        <sz val="8"/>
        <color theme="4" tint="-0.499984740745262"/>
        <rFont val="Segoe UI"/>
        <family val="2"/>
      </rPr>
      <t xml:space="preserve">(2) </t>
    </r>
    <r>
      <rPr>
        <sz val="8"/>
        <color theme="4" tint="-0.499984740745262"/>
        <rFont val="Segoe UI"/>
        <family val="2"/>
      </rPr>
      <t>Retiro de Operación Comercial de C.T. Ilo 2, propiedad de ENGIE, desde el 31 de diciembre de 2022.</t>
    </r>
  </si>
  <si>
    <t>COLCA SOLAR</t>
  </si>
  <si>
    <t>C.S. YARUCAYA</t>
  </si>
  <si>
    <t>TOTAL COLCA SOLAR</t>
  </si>
  <si>
    <t>C.S. RUBI</t>
  </si>
  <si>
    <t>C.S. INTIPAMPA</t>
  </si>
  <si>
    <t>MAJES</t>
  </si>
  <si>
    <t>C.S. MAJES SOLAR</t>
  </si>
  <si>
    <t>TOTAL MAJES</t>
  </si>
  <si>
    <t>MOQUEGUA FV</t>
  </si>
  <si>
    <t>C.S. MOQUEGUA FV</t>
  </si>
  <si>
    <t>TOTAL MOQUEGUA FV</t>
  </si>
  <si>
    <t>PANAMERICANA SOLAR</t>
  </si>
  <si>
    <t>C.S. PANAMERICANA SOLAR</t>
  </si>
  <si>
    <t>TOTAL PANAMERICANA SOLAR</t>
  </si>
  <si>
    <t>TACNA SOLAR</t>
  </si>
  <si>
    <t>C.S. TACNA SOLAR</t>
  </si>
  <si>
    <t>TOTAL TACNA SOLAR</t>
  </si>
  <si>
    <t>C.E. WAYRA I</t>
  </si>
  <si>
    <t>ENERGÍA EÓLICA</t>
  </si>
  <si>
    <t>C.E. CUPISNIQUE</t>
  </si>
  <si>
    <t>C.E. TALARA</t>
  </si>
  <si>
    <t>TOTAL ENERGÍA EÓLICA</t>
  </si>
  <si>
    <t>C.E. PUNTA LOMITAS  (1)</t>
  </si>
  <si>
    <t>GR PAINO</t>
  </si>
  <si>
    <t>C.E. HUAMBOS</t>
  </si>
  <si>
    <t>TOTAL GR PAINO</t>
  </si>
  <si>
    <t>GR TARUCA</t>
  </si>
  <si>
    <t>C.E. DUNA</t>
  </si>
  <si>
    <t>TOTAL GR TARUCA</t>
  </si>
  <si>
    <t>P.E. MARCONA</t>
  </si>
  <si>
    <t>C.E. MARCONA</t>
  </si>
  <si>
    <t>TOTAL P.E. MARCONA</t>
  </si>
  <si>
    <t>P.E. TRES HERMANAS</t>
  </si>
  <si>
    <t>C.E. TRES HERMANAS</t>
  </si>
  <si>
    <t>TOTAL P.E. TRES HERMANAS</t>
  </si>
  <si>
    <t>(1) Operación por pruebas de la C.E. Punta Lomitas propiedad de ENGIE.</t>
  </si>
  <si>
    <t>MÁXIMA DEMANDA MENSUAL DE CENTRALES HIDROELÉCTRICAS - 2022 (MW)</t>
  </si>
  <si>
    <t>MÁXIMA DEMANDA MENSUAL DE CENTRALES TERMOELÉCTRICAS - 2022 (MW)</t>
  </si>
  <si>
    <t>MÁXIMA DEMANDA MENSUAL DE CENTRALES EÓLICAS - 2022 (MW)</t>
  </si>
  <si>
    <t>MÁXIMA DEMANDA MENSUAL DE CENTRALES SOLAR - 2022 (MW)</t>
  </si>
  <si>
    <t>TOTAL MÁXIMA DEMANDA MENSUAL</t>
  </si>
  <si>
    <t>Nota:</t>
  </si>
  <si>
    <t>DÍA Y HORA DE LA MÁXIMA DEMANDA MENSUAL 2022</t>
  </si>
  <si>
    <t>IMPORTACIÓN (MW)</t>
  </si>
  <si>
    <t>EXPORTACIÓN (MW)</t>
  </si>
  <si>
    <t>GENERACIÓN</t>
  </si>
  <si>
    <t>Incluye la importación de potencia desde Ecuador en el mes de junio (38,844 MW) y julio (45,826 MW), de 2020.</t>
  </si>
  <si>
    <t>RECURSO ENERGÉTICO</t>
  </si>
  <si>
    <t>TIPO DE TECNOLOGÍA</t>
  </si>
  <si>
    <t>MÁXIMA DEMANDA (MW)</t>
  </si>
  <si>
    <t xml:space="preserve">PARTICIPACIÓN POR                                         TIPO DE COMBUSTIBLE               </t>
  </si>
  <si>
    <t>HÍDRICO</t>
  </si>
  <si>
    <t>HIDROELÉCTRICAS</t>
  </si>
  <si>
    <t xml:space="preserve">GAS NATURAL </t>
  </si>
  <si>
    <t>CAMISEA</t>
  </si>
  <si>
    <t>CCOMB - GN ENEL PERÚ</t>
  </si>
  <si>
    <t>CCOMB - GN ENGIE</t>
  </si>
  <si>
    <t>CCOMB - GN FÉNIX</t>
  </si>
  <si>
    <t>CCOMB - GN KALLPA</t>
  </si>
  <si>
    <t>CCOMB - GN TERMOCHILCA</t>
  </si>
  <si>
    <t>TG - GN ENEL PERÚ</t>
  </si>
  <si>
    <t>TG - GN KALLPA</t>
  </si>
  <si>
    <t>TG - GN SDF</t>
  </si>
  <si>
    <t>MCI -  GN EGESUR</t>
  </si>
  <si>
    <t>TG - GN ENEL PIURA</t>
  </si>
  <si>
    <t>AGUAYTÍA</t>
  </si>
  <si>
    <t>TG - GN TERMOSELVA</t>
  </si>
  <si>
    <t>DIESEL</t>
  </si>
  <si>
    <t>TG - DIESEL ENGIE</t>
  </si>
  <si>
    <t>TG - DIESEL SAMAY</t>
  </si>
  <si>
    <t>CARBÓN</t>
  </si>
  <si>
    <t>TV - CARBÓN ENGIE</t>
  </si>
  <si>
    <t>RER</t>
  </si>
  <si>
    <t>BAGAZO</t>
  </si>
  <si>
    <t>TV - BZ</t>
  </si>
  <si>
    <t>BIOGÁS</t>
  </si>
  <si>
    <t>MCI - BIOGÁS</t>
  </si>
  <si>
    <t xml:space="preserve">TOTAL </t>
  </si>
  <si>
    <t xml:space="preserve">INTERCAMBIOS DE ELECTRICIDAD </t>
  </si>
  <si>
    <t>EXPORTACIÓN (PER-ECU)</t>
  </si>
  <si>
    <t>IMPORTACIÓN (ECU-PER)</t>
  </si>
  <si>
    <t>TOTAL MÁXIMA DEMANDA ANUAL EN PERIODO DE HORA PUNTA</t>
  </si>
  <si>
    <t>RER: Recursos Energéticos Renovables. Denominación extraída del Decreto Legislativo N° 1002</t>
  </si>
  <si>
    <t>Tipo de Tecnología:</t>
  </si>
  <si>
    <t>Tipo de Combustible:</t>
  </si>
  <si>
    <t>CCOMB: Ciclo Combinado</t>
  </si>
  <si>
    <t>BZ: Bagazo</t>
  </si>
  <si>
    <t>TV: Turbovapor</t>
  </si>
  <si>
    <t>BG: Biogás</t>
  </si>
  <si>
    <t>TG: Turbogas</t>
  </si>
  <si>
    <t>GN: Gas Natural</t>
  </si>
  <si>
    <t>MCI: Motor de Combustión Interna</t>
  </si>
  <si>
    <t>CA: Carbón</t>
  </si>
  <si>
    <t>R500: Residual 500</t>
  </si>
  <si>
    <t>D2: Diesel 2</t>
  </si>
  <si>
    <t>PARTICIPACIÓN DE LAS UNIDADES DE GENERACIÓN POR INSUMO Y TECNOLOGÍA EN EL DÍA DE LA MÁXIMA DEMANDA ANUAL 2022 (MW)</t>
  </si>
  <si>
    <t>FECHA: 06-12-2022</t>
  </si>
  <si>
    <t>HORA: 19:30</t>
  </si>
  <si>
    <t>TOTAL G.N. CAMISEA</t>
  </si>
  <si>
    <t>TOTAL G.N. MALACAS</t>
  </si>
  <si>
    <t>TOTAL G.N. AGUAYTÍA</t>
  </si>
  <si>
    <t>TOTAL DIESEL</t>
  </si>
  <si>
    <t>TOTAL CARBÓN</t>
  </si>
  <si>
    <t>TOTAL RER</t>
  </si>
  <si>
    <t>HIDRO</t>
  </si>
  <si>
    <t>Total HIDROELÉCTRICA</t>
  </si>
  <si>
    <t>Total TERMOELÉCTRICA</t>
  </si>
  <si>
    <t>TOTAL ANCASH</t>
  </si>
  <si>
    <t>Total SOLAR</t>
  </si>
  <si>
    <t>TOTAL AREQUIPA</t>
  </si>
  <si>
    <t>EOLICA</t>
  </si>
  <si>
    <t>Total EÓLICA</t>
  </si>
  <si>
    <t>TOTAL CAJAMARCA</t>
  </si>
  <si>
    <t>BIOGAS</t>
  </si>
  <si>
    <t>G.N. CAMISEA</t>
  </si>
  <si>
    <t>TOTAL CALLAO</t>
  </si>
  <si>
    <t>TOTAL CUSCO</t>
  </si>
  <si>
    <t>TOTAL HUANCAVELICA</t>
  </si>
  <si>
    <t>TOTAL HUANUCO</t>
  </si>
  <si>
    <t>RESIDUAL 500</t>
  </si>
  <si>
    <t>TOTAL ICA</t>
  </si>
  <si>
    <t>TOTAL JUNÍN</t>
  </si>
  <si>
    <t>TOTAL LA LIBERTAD</t>
  </si>
  <si>
    <t>TOTAL LAMBAYEQUE</t>
  </si>
  <si>
    <t>TOTAL LIMA</t>
  </si>
  <si>
    <t>MADRE DE DIOS</t>
  </si>
  <si>
    <t>TOTAL MADRE DE DIOS</t>
  </si>
  <si>
    <t>CARBON</t>
  </si>
  <si>
    <t>TOTAL MOQUEGUA</t>
  </si>
  <si>
    <t>TOTAL PASCO</t>
  </si>
  <si>
    <t>G.N. MALACAS</t>
  </si>
  <si>
    <t>TOTAL PIURA</t>
  </si>
  <si>
    <t>TOTAL PUNO</t>
  </si>
  <si>
    <t>TACNA</t>
  </si>
  <si>
    <t>TOTAL TACNA</t>
  </si>
  <si>
    <t>G.N. AGUAYTÍA</t>
  </si>
  <si>
    <t>TOTAL UCAYALI</t>
  </si>
  <si>
    <t>PARTICIPACIÓN DE LA POTENCIA COINCIDENTE EN HORAS PUNTA DE LOS
PRINCIPALES GRANDES USUARIOS DEL SEIN POR ACTIVIDAD ECONÓMICA
(06/12/2022 HORA: 19:30)</t>
  </si>
  <si>
    <t>Máxima Demanda</t>
  </si>
  <si>
    <t>Fecha</t>
  </si>
  <si>
    <t>06/12/2022</t>
  </si>
  <si>
    <t>Hora</t>
  </si>
  <si>
    <t>19:30</t>
  </si>
  <si>
    <t>Demanda</t>
  </si>
  <si>
    <t>00:15</t>
  </si>
  <si>
    <t>00:30</t>
  </si>
  <si>
    <t>00:45</t>
  </si>
  <si>
    <t>01:00</t>
  </si>
  <si>
    <t>01:15</t>
  </si>
  <si>
    <t>01:30</t>
  </si>
  <si>
    <t>01:45</t>
  </si>
  <si>
    <t>02:00</t>
  </si>
  <si>
    <t>02:15</t>
  </si>
  <si>
    <t>02:30</t>
  </si>
  <si>
    <t>02:45</t>
  </si>
  <si>
    <t>03:00</t>
  </si>
  <si>
    <t>03:15</t>
  </si>
  <si>
    <t>03:30</t>
  </si>
  <si>
    <t>03:45</t>
  </si>
  <si>
    <t>04:00</t>
  </si>
  <si>
    <t>04:15</t>
  </si>
  <si>
    <t>04:30</t>
  </si>
  <si>
    <t>04:45</t>
  </si>
  <si>
    <t>05:00</t>
  </si>
  <si>
    <t>05:15</t>
  </si>
  <si>
    <t>05:30</t>
  </si>
  <si>
    <t>05:45</t>
  </si>
  <si>
    <t>06:00</t>
  </si>
  <si>
    <t>06:15</t>
  </si>
  <si>
    <t>06:30</t>
  </si>
  <si>
    <t>06:45</t>
  </si>
  <si>
    <t>07:00</t>
  </si>
  <si>
    <t>07:15</t>
  </si>
  <si>
    <t>07:30</t>
  </si>
  <si>
    <t>07:45</t>
  </si>
  <si>
    <t>08:00</t>
  </si>
  <si>
    <t>08:15</t>
  </si>
  <si>
    <t>08:30</t>
  </si>
  <si>
    <t>08:45</t>
  </si>
  <si>
    <t>09:00</t>
  </si>
  <si>
    <t>09:15</t>
  </si>
  <si>
    <t>09:30</t>
  </si>
  <si>
    <t>09:45</t>
  </si>
  <si>
    <t>10:00</t>
  </si>
  <si>
    <t>10:15</t>
  </si>
  <si>
    <t>10:30</t>
  </si>
  <si>
    <t>10:45</t>
  </si>
  <si>
    <t>11:00</t>
  </si>
  <si>
    <t>11:15</t>
  </si>
  <si>
    <t>11:30</t>
  </si>
  <si>
    <t>11:45</t>
  </si>
  <si>
    <t>12:00</t>
  </si>
  <si>
    <t>12:15</t>
  </si>
  <si>
    <t>12:30</t>
  </si>
  <si>
    <t>12:45</t>
  </si>
  <si>
    <t>13:00</t>
  </si>
  <si>
    <t>13:15</t>
  </si>
  <si>
    <t>13:30</t>
  </si>
  <si>
    <t>13:45</t>
  </si>
  <si>
    <t>14:00</t>
  </si>
  <si>
    <t>14:15</t>
  </si>
  <si>
    <t>14:30</t>
  </si>
  <si>
    <t>14:45</t>
  </si>
  <si>
    <t>15:00</t>
  </si>
  <si>
    <t>15:15</t>
  </si>
  <si>
    <t>15:30</t>
  </si>
  <si>
    <t>15:45</t>
  </si>
  <si>
    <t>16:00</t>
  </si>
  <si>
    <t>16:15</t>
  </si>
  <si>
    <t>16:30</t>
  </si>
  <si>
    <t>16:45</t>
  </si>
  <si>
    <t>17:00</t>
  </si>
  <si>
    <t>17:15</t>
  </si>
  <si>
    <t>17:30</t>
  </si>
  <si>
    <t>17:45</t>
  </si>
  <si>
    <t>18:00</t>
  </si>
  <si>
    <t>18:15</t>
  </si>
  <si>
    <t>18:30</t>
  </si>
  <si>
    <t>18:45</t>
  </si>
  <si>
    <t>19:00</t>
  </si>
  <si>
    <t>19:15</t>
  </si>
  <si>
    <t>19:45</t>
  </si>
  <si>
    <t>20:00</t>
  </si>
  <si>
    <t>20:15</t>
  </si>
  <si>
    <t>20:30</t>
  </si>
  <si>
    <t>20:45</t>
  </si>
  <si>
    <t>21:00</t>
  </si>
  <si>
    <t>21:15</t>
  </si>
  <si>
    <t>21:30</t>
  </si>
  <si>
    <t>21:45</t>
  </si>
  <si>
    <t>22:00</t>
  </si>
  <si>
    <t>22:15</t>
  </si>
  <si>
    <t>22:30</t>
  </si>
  <si>
    <t>22:45</t>
  </si>
  <si>
    <t>23:00</t>
  </si>
  <si>
    <t>23:15</t>
  </si>
  <si>
    <t>23:30</t>
  </si>
  <si>
    <t>23:45</t>
  </si>
  <si>
    <t>00:00</t>
  </si>
  <si>
    <t>Producción</t>
  </si>
  <si>
    <t>Factor de Carga</t>
  </si>
  <si>
    <t>Maxima Potencia</t>
  </si>
  <si>
    <t>Minima Potencia</t>
  </si>
  <si>
    <t>IMPORTACIÓN</t>
  </si>
  <si>
    <t>CICLO COMBINADO</t>
  </si>
  <si>
    <t>MOTOR DE COMBUSTIÓN INTERNA</t>
  </si>
  <si>
    <t>TURBINA DE GAS</t>
  </si>
  <si>
    <t>TURBINA DE VAPOR</t>
  </si>
  <si>
    <t>PARTICIPACIÓN DE CADA TECNOLOGÍA EN LA MÁXIMA DEMANDA MENSUAL DEL 2022</t>
  </si>
  <si>
    <t>Máxima Demanda Mensual calculada durante el periodos de horas punta acorde al PR-30 y PR-43.</t>
  </si>
  <si>
    <t>RECURSO</t>
  </si>
  <si>
    <t>BAGAZO Y BIOGÁS</t>
  </si>
  <si>
    <t>PARTICIPACIÓN DE CADA RECURSO EN LA MÁXIMA DEMANDA MENSUAL DEL 2022</t>
  </si>
  <si>
    <t>BAGAZO - TV</t>
  </si>
  <si>
    <t>BIOGAS - MCI</t>
  </si>
  <si>
    <t>CARBON - TV</t>
  </si>
  <si>
    <t>CCOMB - GAS - ENEL GENERACION PERU</t>
  </si>
  <si>
    <t>CCOMB - GAS - ENGIE</t>
  </si>
  <si>
    <t>CCOMB - GAS - FENIX POWER</t>
  </si>
  <si>
    <t>CCOMB - GAS - KALLPA</t>
  </si>
  <si>
    <t>CCOMB - GAS - TERMOCHILCA</t>
  </si>
  <si>
    <t>DIESEL B5 - MCI</t>
  </si>
  <si>
    <t>DIESEL B5 - TG</t>
  </si>
  <si>
    <t>EOLICA - AEROGENERADOR</t>
  </si>
  <si>
    <t>MCI - GAS - EGESUR</t>
  </si>
  <si>
    <t>SOLAR - PANEL FOTOVOLTAICO</t>
  </si>
  <si>
    <t>TG - GAS - ENEL GENERACION PERU</t>
  </si>
  <si>
    <t>TG - GAS - ENEL GENERACION PIURA</t>
  </si>
  <si>
    <t>TG - GAS - TERMOSELVA</t>
  </si>
  <si>
    <t>DESPACHO POR TIPO DE COMBUSTIBLE Y TECNOLOGÍA EN EL DÍA DE LA MÁXIMA DEMANDA - 2022: 06/12/2022</t>
  </si>
  <si>
    <t>MÁXIMA DEMANDA HFP</t>
  </si>
  <si>
    <t>MÁXIMA DEMANDA HP</t>
  </si>
  <si>
    <t>Máxima Demanda Mensual en hora punta acorde al PR-30 y PR-43.</t>
  </si>
  <si>
    <t>ESTADÍSTICA DE OPERACIÓN DEL SEIN</t>
  </si>
  <si>
    <t>ENE</t>
  </si>
  <si>
    <t>FEB</t>
  </si>
  <si>
    <t>MAR</t>
  </si>
  <si>
    <t>ABR</t>
  </si>
  <si>
    <t>MAY</t>
  </si>
  <si>
    <t>JUN</t>
  </si>
  <si>
    <t>JUL</t>
  </si>
  <si>
    <t>AGO</t>
  </si>
  <si>
    <t>SET</t>
  </si>
  <si>
    <t>OCT</t>
  </si>
  <si>
    <t>NOV</t>
  </si>
  <si>
    <t>DIC</t>
  </si>
  <si>
    <t>PARTICIPACIÓN EN LA MÁXIMA DEMANDA MENSUAL DE CADA TIPO DE CENTRAL Y TECNOLOGÍA (MW)</t>
  </si>
  <si>
    <t>MÁXIMA DEMANDA MENSUAL POR TIPO DE CENTRAL - 2022 (MW)</t>
  </si>
  <si>
    <t xml:space="preserve"> </t>
  </si>
  <si>
    <t>ADMINISTRADORA JOCKEY PLAZA SHOPPING CENTER</t>
  </si>
  <si>
    <t xml:space="preserve">ANGLO AMERICAN QUELLAVECO </t>
  </si>
  <si>
    <t xml:space="preserve">AUSTRAL GROUP </t>
  </si>
  <si>
    <t xml:space="preserve">CAL &amp; CEMENTO SUR </t>
  </si>
  <si>
    <t>CERAMICA LIMA</t>
  </si>
  <si>
    <t>COMPAÑIA MINERA ANTAPACCAY</t>
  </si>
  <si>
    <t>COMPAÑIA MINERA SAN IGNACIO DE MOROCOCHA</t>
  </si>
  <si>
    <t>COMPAÑÍA MINERA CHUNGAR</t>
  </si>
  <si>
    <t>CORPORACION LINDLEY</t>
  </si>
  <si>
    <t>EL BROCAL</t>
  </si>
  <si>
    <t>EMPRESA ADMINISTRADORA CERRO</t>
  </si>
  <si>
    <t xml:space="preserve">FUNDICION CHILCA </t>
  </si>
  <si>
    <t>HUDBAY PERÚ</t>
  </si>
  <si>
    <t>LECHE GLORIA</t>
  </si>
  <si>
    <t xml:space="preserve">MALL AVENTURA </t>
  </si>
  <si>
    <t>MALL AVENTURA</t>
  </si>
  <si>
    <t>MARCOBRE</t>
  </si>
  <si>
    <t>MINERA BOROO MISQUICHILCA</t>
  </si>
  <si>
    <t xml:space="preserve">MINERA CHINALCO PERÚ </t>
  </si>
  <si>
    <t>MINERA LAS BAMBAS</t>
  </si>
  <si>
    <t xml:space="preserve">TRUPAL </t>
  </si>
  <si>
    <t xml:space="preserve">TREN URBANO DE LIMA </t>
  </si>
  <si>
    <t>SAN MIGUEL INDUSTRIAS PET</t>
  </si>
  <si>
    <t xml:space="preserve">NEXA RESOURCES PERÚ </t>
  </si>
  <si>
    <t xml:space="preserve">OWENS-ILLINOIS PERÚ </t>
  </si>
  <si>
    <t xml:space="preserve">PAPELERA NACIONAL </t>
  </si>
  <si>
    <t xml:space="preserve">PERUANA DE MOLDEADOS </t>
  </si>
  <si>
    <t xml:space="preserve">QUIMPAC </t>
  </si>
  <si>
    <t>QUIMPAC</t>
  </si>
  <si>
    <t xml:space="preserve">REAL PLAZA </t>
  </si>
  <si>
    <t>REFINERIA LA PAMPILLA</t>
  </si>
  <si>
    <t>MINERA CHINALCO PERÚ</t>
  </si>
  <si>
    <t>ANGLO AMERICAN QUELLAVECO</t>
  </si>
  <si>
    <t xml:space="preserve">NEXA RESOURCES CAJAMARQUILLA </t>
  </si>
  <si>
    <t xml:space="preserve">MARCOBRE </t>
  </si>
  <si>
    <t>SHOUGANG HIERRO PERÚ</t>
  </si>
  <si>
    <t>PETROPERÚ</t>
  </si>
  <si>
    <t>UNACEM PERÚ</t>
  </si>
  <si>
    <t xml:space="preserve">EMPRESA ADMINISTRADORA CERRO </t>
  </si>
  <si>
    <t xml:space="preserve">NEXA RESOURCES EL PORVENIR </t>
  </si>
  <si>
    <t xml:space="preserve">MINERA BOROO MISQUICHILCA </t>
  </si>
  <si>
    <t xml:space="preserve">PAN AMERICAN SILVER HUARON </t>
  </si>
  <si>
    <t xml:space="preserve">SAN MIGUEL INDUSTRIAS PET </t>
  </si>
  <si>
    <t xml:space="preserve">ECO - ACUICOLA </t>
  </si>
  <si>
    <t xml:space="preserve">INMUEBLES PANAMERICANA </t>
  </si>
  <si>
    <t xml:space="preserve">TIENDAS DEL MEJORAMIENTO DEL HOGAR </t>
  </si>
  <si>
    <t xml:space="preserve">LECHE GLORIA </t>
  </si>
  <si>
    <t xml:space="preserve">CORPORACION PESQUERA INCA </t>
  </si>
  <si>
    <t>SOUTHERN PERÚ</t>
  </si>
  <si>
    <t>DIAGRAMA DE DURACIÓN DEL DÍA DE LA MÁXIMA DEMANDA ANUAL (06/12/2022)</t>
  </si>
  <si>
    <t>DESPACHO POR TIPO DE COMBUSTIBLE Y TECNOLOGÍA EN EL DÍA DE LA MÁXIMA DEMANDA - 2022 (06/12/2022)</t>
  </si>
  <si>
    <t>MÁXIMAS DEMANDAS EN CADA MES DEL 2022 EN PERIODOS HORA PUNTA (HP) Y HORA FUERA DE PUNTA (HFP) - MW</t>
  </si>
  <si>
    <t>NEXA RESOURCES CAJAMARQUILLA</t>
  </si>
  <si>
    <t>MINERA VOLCÁN</t>
  </si>
  <si>
    <t>NEXA RESOURCES PERÚ</t>
  </si>
  <si>
    <t>SIDER PERÚ</t>
  </si>
  <si>
    <t>SOFTYS PERÚ</t>
  </si>
  <si>
    <t>SUPERMERCADOS PERUANOS</t>
  </si>
  <si>
    <t>NEXA RESOURCES EL PORVENIR</t>
  </si>
  <si>
    <t>PAN AMERICAN SILVER HUARON</t>
  </si>
  <si>
    <t>AUSTRAL GROUP</t>
  </si>
  <si>
    <t>CAL &amp; CEMENTO SUR</t>
  </si>
  <si>
    <t>MINERA SHOUXIN PERÚ</t>
  </si>
  <si>
    <t>KIMBERLY-CLARK PERÚ</t>
  </si>
  <si>
    <t xml:space="preserve">FUNDICIÓN CHILCA </t>
  </si>
  <si>
    <t>PAPELERA NACIONAL</t>
  </si>
  <si>
    <t>PERUANA DE MOLDEADOS</t>
  </si>
  <si>
    <t>TRUPAL</t>
  </si>
  <si>
    <t>ELÉCTRICA YANAPAMPA</t>
  </si>
  <si>
    <t>TOTAL ELÉCTRICA YANAPAMPA</t>
  </si>
  <si>
    <t>ELECTROPERÚ</t>
  </si>
  <si>
    <t>TOTAL ELECTROPERÚ</t>
  </si>
  <si>
    <t>ENEL GENERACIÓN PERÚ</t>
  </si>
  <si>
    <t>TOTAL ENEL GENERACIÓN PERÚ</t>
  </si>
  <si>
    <t>HIDROELÉCTRICA HUANCHOR</t>
  </si>
  <si>
    <t>TOTAL HIDROELÉCTRICA HUANCHOR</t>
  </si>
  <si>
    <t>MAJA ENERGÍA</t>
  </si>
  <si>
    <t>RÍO BAÑOS</t>
  </si>
  <si>
    <t>TOTAL RÍO BAÑOS</t>
  </si>
  <si>
    <t>RÍO DOBLE</t>
  </si>
  <si>
    <t>TOTAL RÍO DOBLE</t>
  </si>
  <si>
    <t>SAN GABÁN</t>
  </si>
  <si>
    <t>TOTAL SAN GABÁN</t>
  </si>
  <si>
    <t>TOTAL BIOENERGÍA</t>
  </si>
  <si>
    <t>BIOENERGÍA</t>
  </si>
  <si>
    <t>ENEL GENERACIÓN PIURA</t>
  </si>
  <si>
    <t>TOTAL ENEL GENERACIÓN PIURA</t>
  </si>
  <si>
    <t>C.T. R.F. DE GENERACIÓN TALARA</t>
  </si>
  <si>
    <t>FÉNIX POWER</t>
  </si>
  <si>
    <t>C.T. FÉNIX</t>
  </si>
  <si>
    <t>TOTAL FÉNIX POWER</t>
  </si>
  <si>
    <t>SDF ENERGÍA</t>
  </si>
  <si>
    <t>TOTAL SDF ENERGÍA</t>
  </si>
  <si>
    <t>ENEL GREEN POWER PERÚ</t>
  </si>
  <si>
    <t>TOTAL ENEL GREEN POWER PERÚ</t>
  </si>
  <si>
    <t>TOTAL REPARTICIÓN</t>
  </si>
  <si>
    <t>C.S. REPARTICIÓN</t>
  </si>
  <si>
    <t>CERÁMICA</t>
  </si>
  <si>
    <t>CERÁMICA LIMA</t>
  </si>
  <si>
    <t>COMPAÑÍA MINERA ANTAPACCAY</t>
  </si>
  <si>
    <t>COMPAÑÍA MINERA CONDESTABLE</t>
  </si>
  <si>
    <t>COMPAÑÍA MINERA SAN IGNACIO DE MOROCOCHA</t>
  </si>
  <si>
    <t>CORPORACIÓN LINDLEY</t>
  </si>
  <si>
    <t>CORPORACIÓN PESQUERA INCA</t>
  </si>
  <si>
    <t>SOUTHERN PERÚ CC</t>
  </si>
  <si>
    <t>TECNOLÓGICA DE ALIMENTOS</t>
  </si>
  <si>
    <t>SOFTYS PERÚ S.A.C.</t>
  </si>
  <si>
    <t xml:space="preserve">COMPAÑÍA MINERA ANTAPACCAY </t>
  </si>
  <si>
    <t xml:space="preserve">COMPAÑÍA MINERA SAN IGNACIO DE MOROCOCHA </t>
  </si>
  <si>
    <t xml:space="preserve">CERAMICA LIMA </t>
  </si>
  <si>
    <t>FUNDICION CHILCA</t>
  </si>
  <si>
    <t>REFINERÍA LA PAMPILLA</t>
  </si>
  <si>
    <t xml:space="preserve">EVOLUCIÓN DE LA MÁXIMA DEMANDA 2001 - 2022 (MW) </t>
  </si>
  <si>
    <t>MÁXIMA DEMANDA MENSUAL - 2022 (MW)</t>
  </si>
  <si>
    <t>PARTICIPACIÓN DE GRANDES CLIENTES CON RANGOS MAYORES A 100 MW 
EN EL DÍA DE LA MÁXIMA DEMANDA ANUAL DE POTENCIA DEL SEIN</t>
  </si>
  <si>
    <t>PARTICIPACIÓN DE GRANDES CLIENTES CON RANGOS DE 50 A 100 MW EN EL DÍA DE LA MÁXIMA DEMANDA ANUAL DE POTENCIA DEL SEIN</t>
  </si>
  <si>
    <t>PARTICIPACIÓN DE GRANDES CLIENTES CON RANGOS DE 30 A 50 MW EN EL DÍA DE LA MÁXIMA DEMANDA ANUAL DE POTENCIA DEL SEIN</t>
  </si>
  <si>
    <t>PARTICIPACIÓN DE GRANDES CLIENTES CON RANGOS DE 15 A 30 MW EN EL DÍA DE LA MÁXIMA DEMANDA ANUAL DE POTENCIA DEL SEIN</t>
  </si>
  <si>
    <t>PARTICIPACIÓN DE GRANDES CLIENTES CON RANGOS DE 10 A 15 MW EN EL DÍA DE LA MÁXIMA DEMANDA ANUAL DE POTENCIA DEL SEIN</t>
  </si>
  <si>
    <t>PARTICIPACIÓN DE GRANDES CLIENTES CON RANGOS MENORES A 10 MW EN EL DÍA DE LA MÁXIMA DEMANDA ANUAL DE POTENCIA DEL SEIN</t>
  </si>
  <si>
    <t>PARTICIPACIÓN DE LA POTENCIA COINCIDENTE EN HORAS PUNTA DE LOS PRINCIPALES GRANDES USUARIOS DEL SEIN POR ACTIVIDAD ECONÓMICA (06/12/2022 HORA: 19:30)</t>
  </si>
  <si>
    <t>PARTICIPACIÓN DE GRANDES CLIENTES CON RANGOS MAYORES A 100 MW EN EL DÍA DE LA MÁXIMA DEMANDA ANUAL DE POTENCIA DEL SEIN</t>
  </si>
  <si>
    <t>Para mayor dinamismo en el detalle de la información, puede seleccionar o retirar las opciones de las casillas.</t>
  </si>
  <si>
    <t>Los valores mostrados corresponden al aporte de cada unidad de generación en bornes en el día y hora de la máxima demanda mensual acorde con lo dispuesto en el PR 30 del COES.</t>
  </si>
  <si>
    <r>
      <rPr>
        <b/>
        <sz val="8"/>
        <color theme="4" tint="-0.499984740745262"/>
        <rFont val="Segoe UI"/>
        <family val="2"/>
      </rPr>
      <t xml:space="preserve">Nota: </t>
    </r>
    <r>
      <rPr>
        <sz val="8"/>
        <color theme="4" tint="-0.499984740745262"/>
        <rFont val="Segoe UI"/>
        <family val="2"/>
      </rPr>
      <t>Los valores mostrados corresponden al aporte de cada unidad de generación en bornes en el día y hora de la máxima demanda mensual acorde con lo dispuesto en el PR 30 del COES.</t>
    </r>
  </si>
  <si>
    <t>TOTAL (MW)</t>
  </si>
  <si>
    <t>PARTICIPACIÓN DE LAS LAS CENTRALES DE GENERACIÓN POR RECURSO Y REGIÓN EN LA MÁXIMA DEMANDA MENSUAL</t>
  </si>
  <si>
    <r>
      <rPr>
        <b/>
        <sz val="8"/>
        <color theme="4" tint="-0.499984740745262"/>
        <rFont val="Segoe UI"/>
        <family val="2"/>
      </rPr>
      <t xml:space="preserve">Nota: </t>
    </r>
    <r>
      <rPr>
        <sz val="8"/>
        <color theme="4" tint="-0.499984740745262"/>
        <rFont val="Segoe UI"/>
        <family val="2"/>
      </rPr>
      <t>Los valores mostrados corresponden al aporte de cada unidad de generación en bornes en el día y hora de la máxima demanda anual acorde con lo dispuesto en el PR 30 del COES.</t>
    </r>
  </si>
  <si>
    <t>Los valores mostrados corresponden al aporte de cada unidad de generación en bornes en el día de la máxima demanda anual acorde con lo dispuesto en el PR 30 del COES.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</si>
</sst>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 ##0.0"/>
    <numFmt numFmtId="165" formatCode="0.0%"/>
    <numFmt numFmtId="166" formatCode="#,##0.00&quot; MW&quot;"/>
  </numFmts>
  <fonts count="27">
    <font>
      <sz val="11"/>
      <color theme="1"/>
      <name val="Calibri"/>
      <family val="2"/>
      <scheme val="minor"/>
    </font>
    <font>
      <sz val="8"/>
      <color theme="1"/>
      <name val="Arial"/>
      <family val="2"/>
    </font>
    <font>
      <sz val="8"/>
      <color theme="1"/>
      <name val="Arial"/>
      <family val="2"/>
    </font>
    <font>
      <sz val="11"/>
      <color theme="1"/>
      <name val="Calibri"/>
      <family val="2"/>
      <scheme val="minor"/>
    </font>
    <font>
      <b/>
      <sz val="10"/>
      <color theme="3"/>
      <name val="Segoe UI"/>
      <family val="2"/>
    </font>
    <font>
      <sz val="8"/>
      <color theme="3"/>
      <name val="Segoe UI"/>
      <family val="2"/>
    </font>
    <font>
      <b/>
      <sz val="8"/>
      <color theme="3"/>
      <name val="Segoe UI"/>
      <family val="2"/>
    </font>
    <font>
      <b/>
      <sz val="8"/>
      <color theme="0"/>
      <name val="Segoe UI"/>
      <family val="2"/>
    </font>
    <font>
      <sz val="8"/>
      <name val="Calibri"/>
      <family val="2"/>
      <scheme val="minor"/>
    </font>
    <font>
      <sz val="8"/>
      <name val="Arial"/>
      <family val="2"/>
    </font>
    <font>
      <sz val="8"/>
      <color theme="1"/>
      <name val="Segoe UI"/>
      <family val="2"/>
    </font>
    <font>
      <b/>
      <sz val="16"/>
      <color theme="3"/>
      <name val="Segoe UI"/>
      <family val="2"/>
    </font>
    <font>
      <b/>
      <sz val="12"/>
      <color theme="3"/>
      <name val="Segoe UI"/>
      <family val="2"/>
    </font>
    <font>
      <u/>
      <sz val="11"/>
      <color theme="10"/>
      <name val="Calibri"/>
      <family val="2"/>
      <scheme val="minor"/>
    </font>
    <font>
      <sz val="8"/>
      <color theme="0"/>
      <name val="Segoe UI"/>
      <family val="2"/>
    </font>
    <font>
      <b/>
      <sz val="8"/>
      <color theme="4" tint="-0.499984740745262"/>
      <name val="Segoe UI"/>
      <family val="2"/>
    </font>
    <font>
      <sz val="8"/>
      <color theme="4" tint="-0.499984740745262"/>
      <name val="Segoe UI"/>
      <family val="2"/>
    </font>
    <font>
      <sz val="11"/>
      <color theme="4" tint="-0.499984740745262"/>
      <name val="Segoe UI"/>
      <family val="2"/>
    </font>
    <font>
      <b/>
      <u/>
      <sz val="8"/>
      <color theme="4" tint="-0.499984740745262"/>
      <name val="Segoe UI"/>
      <family val="2"/>
    </font>
    <font>
      <sz val="8"/>
      <color theme="4" tint="-0.499984740745262"/>
      <name val="Segoe IU"/>
    </font>
    <font>
      <b/>
      <sz val="8"/>
      <color theme="4" tint="-0.499984740745262"/>
      <name val="Segoe IU"/>
    </font>
    <font>
      <sz val="11"/>
      <color theme="1"/>
      <name val="Segoe UI"/>
      <family val="2"/>
    </font>
    <font>
      <i/>
      <sz val="8"/>
      <color theme="4" tint="-0.499984740745262"/>
      <name val="Segoe IU"/>
    </font>
    <font>
      <i/>
      <sz val="8"/>
      <color theme="3"/>
      <name val="Segoe UI"/>
      <family val="2"/>
    </font>
    <font>
      <sz val="8"/>
      <color rgb="FF000000"/>
      <name val="Segoe UI"/>
      <family val="2"/>
    </font>
    <font>
      <b/>
      <sz val="10"/>
      <color theme="4" tint="-0.499984740745262"/>
      <name val="Segoe UI"/>
      <family val="2"/>
    </font>
    <font>
      <i/>
      <sz val="8"/>
      <color theme="4" tint="-0.499984740745262"/>
      <name val="Segoe UI"/>
      <family val="2"/>
    </font>
  </fonts>
  <fills count="7">
    <fill>
      <patternFill patternType="none"/>
    </fill>
    <fill>
      <patternFill patternType="gray125"/>
    </fill>
    <fill>
      <patternFill patternType="solid">
        <fgColor theme="4" tint="-0.499984740745262"/>
        <bgColor indexed="64"/>
      </patternFill>
    </fill>
    <fill>
      <patternFill patternType="solid">
        <fgColor theme="0" tint="-4.9989318521683403E-2"/>
        <bgColor indexed="64"/>
      </patternFill>
    </fill>
    <fill>
      <patternFill patternType="solid">
        <fgColor theme="4" tint="0.79998168889431442"/>
        <bgColor indexed="65"/>
      </patternFill>
    </fill>
    <fill>
      <patternFill patternType="solid">
        <fgColor theme="0"/>
        <bgColor indexed="64"/>
      </patternFill>
    </fill>
    <fill>
      <patternFill patternType="solid">
        <fgColor theme="0" tint="-0.14999847407452621"/>
        <bgColor indexed="64"/>
      </patternFill>
    </fill>
  </fills>
  <borders count="32">
    <border>
      <left/>
      <right/>
      <top/>
      <bottom/>
      <diagonal/>
    </border>
    <border>
      <left/>
      <right/>
      <top style="double">
        <color theme="3"/>
      </top>
      <bottom/>
      <diagonal/>
    </border>
    <border>
      <left/>
      <right/>
      <top/>
      <bottom style="thin">
        <color theme="0"/>
      </bottom>
      <diagonal/>
    </border>
    <border>
      <left/>
      <right/>
      <top style="thin">
        <color theme="0"/>
      </top>
      <bottom style="thin">
        <color theme="0"/>
      </bottom>
      <diagonal/>
    </border>
    <border>
      <left/>
      <right/>
      <top style="thin">
        <color theme="0"/>
      </top>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right/>
      <top/>
      <bottom style="double">
        <color theme="3"/>
      </bottom>
      <diagonal/>
    </border>
    <border>
      <left style="thin">
        <color theme="0"/>
      </left>
      <right style="thin">
        <color theme="0"/>
      </right>
      <top style="thin">
        <color theme="0"/>
      </top>
      <bottom style="thin">
        <color theme="0"/>
      </bottom>
      <diagonal/>
    </border>
    <border>
      <left/>
      <right style="thin">
        <color theme="0"/>
      </right>
      <top style="double">
        <color theme="3"/>
      </top>
      <bottom style="double">
        <color theme="3"/>
      </bottom>
      <diagonal/>
    </border>
    <border>
      <left/>
      <right/>
      <top/>
      <bottom style="double">
        <color rgb="FF002060"/>
      </bottom>
      <diagonal/>
    </border>
    <border>
      <left style="thin">
        <color theme="0"/>
      </left>
      <right style="thin">
        <color theme="0"/>
      </right>
      <top/>
      <bottom/>
      <diagonal/>
    </border>
    <border>
      <left/>
      <right style="thin">
        <color theme="0"/>
      </right>
      <top style="thin">
        <color theme="0"/>
      </top>
      <bottom style="thin">
        <color theme="0"/>
      </bottom>
      <diagonal/>
    </border>
    <border>
      <left style="thin">
        <color theme="0" tint="-4.9989318521683403E-2"/>
      </left>
      <right/>
      <top style="thin">
        <color theme="0" tint="-4.9989318521683403E-2"/>
      </top>
      <bottom/>
      <diagonal/>
    </border>
    <border>
      <left style="thin">
        <color theme="0" tint="-4.9989318521683403E-2"/>
      </left>
      <right style="thin">
        <color theme="0" tint="-4.9989318521683403E-2"/>
      </right>
      <top/>
      <bottom style="thin">
        <color theme="0" tint="-4.9989318521683403E-2"/>
      </bottom>
      <diagonal/>
    </border>
    <border>
      <left style="thin">
        <color theme="0" tint="-4.9989318521683403E-2"/>
      </left>
      <right/>
      <top/>
      <bottom style="thin">
        <color theme="0" tint="-4.9989318521683403E-2"/>
      </bottom>
      <diagonal/>
    </border>
    <border>
      <left/>
      <right/>
      <top style="thin">
        <color theme="0" tint="-4.9989318521683403E-2"/>
      </top>
      <bottom style="thin">
        <color theme="0"/>
      </bottom>
      <diagonal/>
    </border>
    <border>
      <left style="thin">
        <color theme="0"/>
      </left>
      <right/>
      <top style="thin">
        <color theme="0" tint="-4.9989318521683403E-2"/>
      </top>
      <bottom style="thin">
        <color theme="0"/>
      </bottom>
      <diagonal/>
    </border>
    <border>
      <left/>
      <right style="thin">
        <color theme="0"/>
      </right>
      <top style="thin">
        <color theme="0" tint="-4.9989318521683403E-2"/>
      </top>
      <bottom style="thin">
        <color theme="0"/>
      </bottom>
      <diagonal/>
    </border>
    <border>
      <left style="thin">
        <color theme="0"/>
      </left>
      <right/>
      <top style="thin">
        <color theme="0"/>
      </top>
      <bottom style="thin">
        <color theme="0"/>
      </bottom>
      <diagonal/>
    </border>
    <border>
      <left/>
      <right style="thin">
        <color theme="0"/>
      </right>
      <top/>
      <bottom/>
      <diagonal/>
    </border>
    <border>
      <left style="thin">
        <color theme="0"/>
      </left>
      <right/>
      <top/>
      <bottom/>
      <diagonal/>
    </border>
    <border>
      <left style="thin">
        <color theme="0"/>
      </left>
      <right style="thin">
        <color theme="0" tint="-4.9989318521683403E-2"/>
      </right>
      <top style="thin">
        <color theme="0"/>
      </top>
      <bottom style="thin">
        <color theme="0"/>
      </bottom>
      <diagonal/>
    </border>
    <border>
      <left style="thin">
        <color theme="0" tint="-4.9989318521683403E-2"/>
      </left>
      <right style="thin">
        <color theme="0" tint="-4.9989318521683403E-2"/>
      </right>
      <top style="thin">
        <color theme="0"/>
      </top>
      <bottom style="thin">
        <color theme="0"/>
      </bottom>
      <diagonal/>
    </border>
    <border>
      <left style="thin">
        <color theme="0" tint="-4.9989318521683403E-2"/>
      </left>
      <right style="thin">
        <color theme="0"/>
      </right>
      <top style="thin">
        <color theme="0"/>
      </top>
      <bottom style="thin">
        <color theme="0"/>
      </bottom>
      <diagonal/>
    </border>
    <border>
      <left/>
      <right style="thin">
        <color theme="0" tint="-4.9989318521683403E-2"/>
      </right>
      <top/>
      <bottom/>
      <diagonal/>
    </border>
    <border>
      <left style="thin">
        <color theme="0" tint="-4.9989318521683403E-2"/>
      </left>
      <right style="thin">
        <color theme="0" tint="-4.9989318521683403E-2"/>
      </right>
      <top/>
      <bottom/>
      <diagonal/>
    </border>
    <border>
      <left style="thin">
        <color theme="0" tint="-4.9989318521683403E-2"/>
      </left>
      <right/>
      <top/>
      <bottom/>
      <diagonal/>
    </border>
  </borders>
  <cellStyleXfs count="14">
    <xf numFmtId="0" fontId="0" fillId="0" borderId="0"/>
    <xf numFmtId="9" fontId="3" fillId="0" borderId="0" applyFont="0" applyFill="0" applyBorder="0" applyAlignment="0" applyProtection="0"/>
    <xf numFmtId="0" fontId="9" fillId="0" borderId="0"/>
    <xf numFmtId="9" fontId="9" fillId="0" borderId="0" applyFont="0" applyFill="0" applyBorder="0" applyAlignment="0" applyProtection="0"/>
    <xf numFmtId="0" fontId="13" fillId="0" borderId="0" applyNumberFormat="0" applyFill="0" applyBorder="0" applyAlignment="0" applyProtection="0"/>
    <xf numFmtId="43" fontId="3" fillId="0" borderId="0" applyFont="0" applyFill="0" applyBorder="0" applyAlignment="0" applyProtection="0"/>
    <xf numFmtId="0" fontId="2" fillId="4" borderId="0" applyNumberFormat="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0" fontId="3" fillId="0" borderId="0"/>
    <xf numFmtId="0" fontId="3" fillId="4" borderId="0" applyNumberFormat="0" applyBorder="0" applyAlignment="0" applyProtection="0"/>
    <xf numFmtId="0" fontId="1" fillId="0" borderId="0"/>
    <xf numFmtId="43" fontId="1" fillId="0" borderId="0" applyFont="0" applyFill="0" applyBorder="0" applyAlignment="0" applyProtection="0"/>
  </cellStyleXfs>
  <cellXfs count="343">
    <xf numFmtId="0" fontId="0" fillId="0" borderId="0" xfId="0"/>
    <xf numFmtId="0" fontId="0" fillId="0" borderId="1" xfId="0" applyBorder="1"/>
    <xf numFmtId="0" fontId="4" fillId="0" borderId="0" xfId="0" applyFont="1"/>
    <xf numFmtId="0" fontId="4" fillId="0" borderId="0" xfId="0" applyFont="1" applyAlignment="1">
      <alignment horizontal="left" vertical="center"/>
    </xf>
    <xf numFmtId="0" fontId="0" fillId="0" borderId="0" xfId="0" applyAlignment="1">
      <alignment horizontal="center" vertical="center"/>
    </xf>
    <xf numFmtId="0" fontId="0" fillId="0" borderId="1" xfId="0" applyBorder="1" applyAlignment="1">
      <alignment horizontal="center" vertical="center"/>
    </xf>
    <xf numFmtId="0" fontId="0" fillId="0" borderId="11" xfId="0" applyBorder="1"/>
    <xf numFmtId="0" fontId="5" fillId="0" borderId="0" xfId="0" applyFont="1"/>
    <xf numFmtId="0" fontId="10" fillId="0" borderId="0" xfId="0" applyFont="1"/>
    <xf numFmtId="0" fontId="11" fillId="0" borderId="0" xfId="0" applyFont="1"/>
    <xf numFmtId="0" fontId="5" fillId="0" borderId="0" xfId="4" applyFont="1"/>
    <xf numFmtId="0" fontId="6" fillId="0" borderId="0" xfId="0" applyFont="1" applyAlignment="1">
      <alignment vertical="center"/>
    </xf>
    <xf numFmtId="0" fontId="7" fillId="0" borderId="8" xfId="0" applyFont="1" applyBorder="1" applyAlignment="1">
      <alignment horizontal="center" vertical="center" wrapText="1"/>
    </xf>
    <xf numFmtId="0" fontId="7" fillId="0" borderId="9" xfId="0" applyFont="1" applyBorder="1" applyAlignment="1">
      <alignment horizontal="center" vertical="center" wrapText="1"/>
    </xf>
    <xf numFmtId="0" fontId="7" fillId="0" borderId="10" xfId="0" applyFont="1" applyBorder="1" applyAlignment="1">
      <alignment horizontal="center" vertical="center" wrapText="1"/>
    </xf>
    <xf numFmtId="0" fontId="5" fillId="0" borderId="2" xfId="0" applyFont="1" applyBorder="1"/>
    <xf numFmtId="4" fontId="5" fillId="0" borderId="2" xfId="0" applyNumberFormat="1" applyFont="1" applyBorder="1" applyAlignment="1">
      <alignment horizontal="center" vertical="center"/>
    </xf>
    <xf numFmtId="10" fontId="5" fillId="0" borderId="2" xfId="1" applyNumberFormat="1" applyFont="1" applyFill="1" applyBorder="1" applyAlignment="1">
      <alignment horizontal="center" vertical="center"/>
    </xf>
    <xf numFmtId="10" fontId="5" fillId="0" borderId="3" xfId="1" applyNumberFormat="1" applyFont="1" applyFill="1" applyBorder="1" applyAlignment="1">
      <alignment horizontal="center" vertical="center"/>
    </xf>
    <xf numFmtId="0" fontId="5" fillId="0" borderId="3" xfId="0" applyFont="1" applyBorder="1"/>
    <xf numFmtId="4" fontId="5" fillId="0" borderId="3" xfId="0" applyNumberFormat="1" applyFont="1" applyBorder="1" applyAlignment="1">
      <alignment horizontal="center" vertical="center"/>
    </xf>
    <xf numFmtId="0" fontId="5" fillId="0" borderId="4" xfId="0" applyFont="1" applyBorder="1"/>
    <xf numFmtId="4" fontId="5" fillId="0" borderId="4" xfId="0" applyNumberFormat="1" applyFont="1" applyBorder="1" applyAlignment="1">
      <alignment horizontal="center" vertical="center"/>
    </xf>
    <xf numFmtId="4" fontId="5" fillId="0" borderId="0" xfId="0" applyNumberFormat="1" applyFont="1" applyAlignment="1">
      <alignment horizontal="center" vertical="center"/>
    </xf>
    <xf numFmtId="0" fontId="7" fillId="0" borderId="4" xfId="0" applyFont="1" applyBorder="1" applyAlignment="1">
      <alignment horizontal="center"/>
    </xf>
    <xf numFmtId="4" fontId="7" fillId="0" borderId="4" xfId="0" applyNumberFormat="1" applyFont="1" applyBorder="1" applyAlignment="1">
      <alignment horizontal="center" vertical="center"/>
    </xf>
    <xf numFmtId="10" fontId="7" fillId="0" borderId="4" xfId="1" applyNumberFormat="1" applyFont="1" applyFill="1" applyBorder="1" applyAlignment="1">
      <alignment horizontal="center" vertical="center"/>
    </xf>
    <xf numFmtId="0" fontId="4" fillId="0" borderId="0" xfId="0" applyFont="1" applyAlignment="1">
      <alignment horizontal="center"/>
    </xf>
    <xf numFmtId="0" fontId="4" fillId="0" borderId="0" xfId="0" applyFont="1" applyAlignment="1">
      <alignment horizontal="center" vertical="center"/>
    </xf>
    <xf numFmtId="0" fontId="0" fillId="0" borderId="1" xfId="0" applyBorder="1" applyAlignment="1">
      <alignment horizontal="center"/>
    </xf>
    <xf numFmtId="0" fontId="0" fillId="0" borderId="0" xfId="0" applyAlignment="1">
      <alignment horizontal="center"/>
    </xf>
    <xf numFmtId="0" fontId="7" fillId="2" borderId="12" xfId="0" applyFont="1" applyFill="1" applyBorder="1" applyAlignment="1">
      <alignment horizontal="center" vertical="center" wrapText="1"/>
    </xf>
    <xf numFmtId="0" fontId="6" fillId="0" borderId="13" xfId="0" applyFont="1" applyBorder="1" applyAlignment="1">
      <alignment horizontal="center" vertical="center" wrapText="1"/>
    </xf>
    <xf numFmtId="0" fontId="5" fillId="3" borderId="2" xfId="0" applyFont="1" applyFill="1" applyBorder="1"/>
    <xf numFmtId="0" fontId="5" fillId="3" borderId="2" xfId="0" applyFont="1" applyFill="1" applyBorder="1" applyAlignment="1">
      <alignment horizontal="center"/>
    </xf>
    <xf numFmtId="4" fontId="5" fillId="3" borderId="2" xfId="0" applyNumberFormat="1" applyFont="1" applyFill="1" applyBorder="1" applyAlignment="1">
      <alignment horizontal="center" vertical="center"/>
    </xf>
    <xf numFmtId="0" fontId="7" fillId="2" borderId="4" xfId="0" applyFont="1" applyFill="1" applyBorder="1" applyAlignment="1">
      <alignment horizontal="center"/>
    </xf>
    <xf numFmtId="4" fontId="7" fillId="2" borderId="4" xfId="0" applyNumberFormat="1" applyFont="1" applyFill="1" applyBorder="1" applyAlignment="1">
      <alignment horizontal="center" vertical="center"/>
    </xf>
    <xf numFmtId="9" fontId="6" fillId="0" borderId="2" xfId="1" applyFont="1" applyFill="1" applyBorder="1" applyAlignment="1">
      <alignment horizontal="center" vertical="center"/>
    </xf>
    <xf numFmtId="4" fontId="7" fillId="2" borderId="12" xfId="0" applyNumberFormat="1" applyFont="1" applyFill="1" applyBorder="1" applyAlignment="1">
      <alignment horizontal="center"/>
    </xf>
    <xf numFmtId="10" fontId="7" fillId="2" borderId="12" xfId="1" applyNumberFormat="1" applyFont="1" applyFill="1" applyBorder="1" applyAlignment="1">
      <alignment horizontal="center"/>
    </xf>
    <xf numFmtId="0" fontId="5" fillId="0" borderId="0" xfId="0" applyFont="1" applyAlignment="1">
      <alignment wrapText="1"/>
    </xf>
    <xf numFmtId="0" fontId="4" fillId="0" borderId="11" xfId="0" applyFont="1" applyBorder="1" applyAlignment="1">
      <alignment horizontal="left" vertical="center"/>
    </xf>
    <xf numFmtId="0" fontId="0" fillId="0" borderId="14" xfId="0" applyBorder="1"/>
    <xf numFmtId="0" fontId="14" fillId="2" borderId="0" xfId="0" applyFont="1" applyFill="1" applyAlignment="1">
      <alignment horizontal="center" vertical="center"/>
    </xf>
    <xf numFmtId="0" fontId="14" fillId="2" borderId="0" xfId="0" applyFont="1" applyFill="1" applyAlignment="1">
      <alignment horizontal="center" vertical="center" wrapText="1"/>
    </xf>
    <xf numFmtId="0" fontId="5" fillId="3" borderId="7" xfId="0" applyFont="1" applyFill="1" applyBorder="1" applyAlignment="1">
      <alignment horizontal="center"/>
    </xf>
    <xf numFmtId="10" fontId="5" fillId="3" borderId="6" xfId="1" applyNumberFormat="1" applyFont="1" applyFill="1" applyBorder="1" applyAlignment="1">
      <alignment horizontal="center" vertical="center"/>
    </xf>
    <xf numFmtId="10" fontId="5" fillId="3" borderId="15" xfId="1" applyNumberFormat="1" applyFont="1" applyFill="1" applyBorder="1" applyAlignment="1">
      <alignment horizontal="center" vertical="center"/>
    </xf>
    <xf numFmtId="9" fontId="7" fillId="2" borderId="4" xfId="1" applyFont="1" applyFill="1" applyBorder="1" applyAlignment="1">
      <alignment horizontal="center" vertical="center"/>
    </xf>
    <xf numFmtId="3" fontId="7" fillId="2" borderId="4" xfId="0" applyNumberFormat="1" applyFont="1" applyFill="1" applyBorder="1" applyAlignment="1">
      <alignment horizontal="center" vertical="center"/>
    </xf>
    <xf numFmtId="3" fontId="5" fillId="0" borderId="2" xfId="0" applyNumberFormat="1" applyFont="1" applyBorder="1" applyAlignment="1">
      <alignment horizontal="center" vertical="center"/>
    </xf>
    <xf numFmtId="20" fontId="5" fillId="3" borderId="5" xfId="0" applyNumberFormat="1" applyFont="1" applyFill="1" applyBorder="1" applyAlignment="1">
      <alignment horizontal="center" vertical="center"/>
    </xf>
    <xf numFmtId="20" fontId="5" fillId="3" borderId="16" xfId="0" applyNumberFormat="1" applyFont="1" applyFill="1" applyBorder="1" applyAlignment="1">
      <alignment horizontal="center" vertical="center"/>
    </xf>
    <xf numFmtId="43" fontId="7" fillId="2" borderId="0" xfId="5" applyFont="1" applyFill="1" applyAlignment="1">
      <alignment vertical="center"/>
    </xf>
    <xf numFmtId="43" fontId="14" fillId="2" borderId="0" xfId="5" applyFont="1" applyFill="1" applyAlignment="1">
      <alignment vertical="center"/>
    </xf>
    <xf numFmtId="0" fontId="15" fillId="0" borderId="0" xfId="0" applyFont="1"/>
    <xf numFmtId="0" fontId="15" fillId="0" borderId="0" xfId="0" applyFont="1" applyAlignment="1">
      <alignment horizontal="center"/>
    </xf>
    <xf numFmtId="0" fontId="16" fillId="0" borderId="0" xfId="0" applyFont="1" applyAlignment="1">
      <alignment horizontal="center" vertical="center"/>
    </xf>
    <xf numFmtId="0" fontId="16" fillId="0" borderId="0" xfId="0" applyFont="1"/>
    <xf numFmtId="0" fontId="16" fillId="0" borderId="0" xfId="0" applyFont="1" applyAlignment="1">
      <alignment horizontal="center"/>
    </xf>
    <xf numFmtId="43" fontId="16" fillId="3" borderId="2" xfId="5" applyFont="1" applyFill="1" applyBorder="1"/>
    <xf numFmtId="43" fontId="16" fillId="3" borderId="2" xfId="5" applyFont="1" applyFill="1" applyBorder="1" applyAlignment="1">
      <alignment horizontal="center"/>
    </xf>
    <xf numFmtId="43" fontId="16" fillId="3" borderId="2" xfId="5" applyFont="1" applyFill="1" applyBorder="1" applyAlignment="1">
      <alignment horizontal="center" vertical="center"/>
    </xf>
    <xf numFmtId="43" fontId="16" fillId="3" borderId="3" xfId="5" applyFont="1" applyFill="1" applyBorder="1"/>
    <xf numFmtId="43" fontId="16" fillId="3" borderId="3" xfId="5" applyFont="1" applyFill="1" applyBorder="1" applyAlignment="1">
      <alignment horizontal="center"/>
    </xf>
    <xf numFmtId="43" fontId="16" fillId="3" borderId="3" xfId="5" applyFont="1" applyFill="1" applyBorder="1" applyAlignment="1">
      <alignment horizontal="center" vertical="center"/>
    </xf>
    <xf numFmtId="43" fontId="16" fillId="3" borderId="4" xfId="5" applyFont="1" applyFill="1" applyBorder="1"/>
    <xf numFmtId="43" fontId="16" fillId="3" borderId="4" xfId="5" applyFont="1" applyFill="1" applyBorder="1" applyAlignment="1">
      <alignment horizontal="center"/>
    </xf>
    <xf numFmtId="43" fontId="16" fillId="3" borderId="4" xfId="5" applyFont="1" applyFill="1" applyBorder="1" applyAlignment="1">
      <alignment horizontal="center" vertical="center"/>
    </xf>
    <xf numFmtId="10" fontId="14" fillId="2" borderId="0" xfId="1" applyNumberFormat="1" applyFont="1" applyFill="1" applyAlignment="1">
      <alignment vertical="center"/>
    </xf>
    <xf numFmtId="0" fontId="6" fillId="3" borderId="10" xfId="0" applyFont="1" applyFill="1" applyBorder="1" applyAlignment="1">
      <alignment vertical="center"/>
    </xf>
    <xf numFmtId="10" fontId="6" fillId="3" borderId="7" xfId="1" applyNumberFormat="1" applyFont="1" applyFill="1" applyBorder="1" applyAlignment="1">
      <alignment vertical="center"/>
    </xf>
    <xf numFmtId="2" fontId="5" fillId="3" borderId="6" xfId="0" applyNumberFormat="1" applyFont="1" applyFill="1" applyBorder="1" applyAlignment="1">
      <alignment vertical="center"/>
    </xf>
    <xf numFmtId="22" fontId="5" fillId="3" borderId="6" xfId="0" applyNumberFormat="1" applyFont="1" applyFill="1" applyBorder="1" applyAlignment="1">
      <alignment vertical="center"/>
    </xf>
    <xf numFmtId="0" fontId="2" fillId="0" borderId="0" xfId="7" applyAlignment="1">
      <alignment vertical="center"/>
    </xf>
    <xf numFmtId="0" fontId="16" fillId="0" borderId="0" xfId="7" applyFont="1" applyAlignment="1">
      <alignment vertical="center"/>
    </xf>
    <xf numFmtId="0" fontId="4" fillId="0" borderId="0" xfId="7" applyFont="1" applyAlignment="1">
      <alignment vertical="center"/>
    </xf>
    <xf numFmtId="0" fontId="4" fillId="0" borderId="0" xfId="7" applyFont="1" applyAlignment="1">
      <alignment horizontal="left" vertical="center"/>
    </xf>
    <xf numFmtId="0" fontId="2" fillId="0" borderId="11" xfId="7" applyBorder="1" applyAlignment="1">
      <alignment vertical="center"/>
    </xf>
    <xf numFmtId="0" fontId="2" fillId="0" borderId="1" xfId="7" applyBorder="1" applyAlignment="1">
      <alignment vertical="center"/>
    </xf>
    <xf numFmtId="0" fontId="15" fillId="0" borderId="0" xfId="7" applyFont="1" applyAlignment="1">
      <alignment vertical="center"/>
    </xf>
    <xf numFmtId="43" fontId="7" fillId="2" borderId="0" xfId="8" applyFont="1" applyFill="1" applyAlignment="1">
      <alignment vertical="center"/>
    </xf>
    <xf numFmtId="43" fontId="15" fillId="3" borderId="0" xfId="8" applyFont="1" applyFill="1" applyAlignment="1">
      <alignment horizontal="left" vertical="center"/>
    </xf>
    <xf numFmtId="43" fontId="16" fillId="3" borderId="2" xfId="8" applyFont="1" applyFill="1" applyBorder="1" applyAlignment="1">
      <alignment vertical="center"/>
    </xf>
    <xf numFmtId="43" fontId="15" fillId="3" borderId="2" xfId="8" applyFont="1" applyFill="1" applyBorder="1" applyAlignment="1">
      <alignment vertical="center"/>
    </xf>
    <xf numFmtId="43" fontId="16" fillId="3" borderId="0" xfId="8" applyFont="1" applyFill="1" applyAlignment="1">
      <alignment horizontal="left" vertical="center"/>
    </xf>
    <xf numFmtId="43" fontId="16" fillId="3" borderId="3" xfId="8" applyFont="1" applyFill="1" applyBorder="1" applyAlignment="1">
      <alignment vertical="center"/>
    </xf>
    <xf numFmtId="43" fontId="15" fillId="3" borderId="3" xfId="8" applyFont="1" applyFill="1" applyBorder="1" applyAlignment="1">
      <alignment vertical="center"/>
    </xf>
    <xf numFmtId="43" fontId="16" fillId="6" borderId="0" xfId="8" applyFont="1" applyFill="1" applyAlignment="1">
      <alignment horizontal="left" vertical="center"/>
    </xf>
    <xf numFmtId="43" fontId="15" fillId="6" borderId="3" xfId="8" applyFont="1" applyFill="1" applyBorder="1" applyAlignment="1">
      <alignment vertical="center"/>
    </xf>
    <xf numFmtId="43" fontId="15" fillId="3" borderId="0" xfId="8" applyFont="1" applyFill="1" applyAlignment="1">
      <alignment vertical="center"/>
    </xf>
    <xf numFmtId="43" fontId="15" fillId="6" borderId="4" xfId="8" applyFont="1" applyFill="1" applyBorder="1" applyAlignment="1">
      <alignment vertical="center"/>
    </xf>
    <xf numFmtId="43" fontId="16" fillId="3" borderId="21" xfId="8" applyFont="1" applyFill="1" applyBorder="1" applyAlignment="1">
      <alignment vertical="center"/>
    </xf>
    <xf numFmtId="43" fontId="16" fillId="3" borderId="20" xfId="8" applyFont="1" applyFill="1" applyBorder="1" applyAlignment="1">
      <alignment vertical="center"/>
    </xf>
    <xf numFmtId="10" fontId="16" fillId="3" borderId="22" xfId="9" applyNumberFormat="1" applyFont="1" applyFill="1" applyBorder="1" applyAlignment="1">
      <alignment vertical="center"/>
    </xf>
    <xf numFmtId="43" fontId="15" fillId="3" borderId="20" xfId="8" applyFont="1" applyFill="1" applyBorder="1" applyAlignment="1">
      <alignment vertical="center"/>
    </xf>
    <xf numFmtId="43" fontId="15" fillId="3" borderId="3" xfId="8" applyFont="1" applyFill="1" applyBorder="1" applyAlignment="1">
      <alignment horizontal="left" vertical="center"/>
    </xf>
    <xf numFmtId="43" fontId="16" fillId="3" borderId="23" xfId="8" applyFont="1" applyFill="1" applyBorder="1" applyAlignment="1">
      <alignment vertical="center"/>
    </xf>
    <xf numFmtId="10" fontId="16" fillId="3" borderId="16" xfId="9" applyNumberFormat="1" applyFont="1" applyFill="1" applyBorder="1" applyAlignment="1">
      <alignment vertical="center"/>
    </xf>
    <xf numFmtId="43" fontId="15" fillId="3" borderId="4" xfId="8" applyFont="1" applyFill="1" applyBorder="1" applyAlignment="1">
      <alignment vertical="center"/>
    </xf>
    <xf numFmtId="43" fontId="16" fillId="3" borderId="10" xfId="8" applyFont="1" applyFill="1" applyBorder="1" applyAlignment="1">
      <alignment vertical="center"/>
    </xf>
    <xf numFmtId="43" fontId="16" fillId="3" borderId="4" xfId="8" applyFont="1" applyFill="1" applyBorder="1" applyAlignment="1">
      <alignment vertical="center"/>
    </xf>
    <xf numFmtId="10" fontId="16" fillId="3" borderId="8" xfId="9" applyNumberFormat="1" applyFont="1" applyFill="1" applyBorder="1" applyAlignment="1">
      <alignment vertical="center"/>
    </xf>
    <xf numFmtId="0" fontId="7" fillId="2" borderId="0" xfId="7" applyFont="1" applyFill="1" applyAlignment="1">
      <alignment vertical="center"/>
    </xf>
    <xf numFmtId="43" fontId="7" fillId="2" borderId="0" xfId="7" applyNumberFormat="1" applyFont="1" applyFill="1" applyAlignment="1">
      <alignment vertical="center"/>
    </xf>
    <xf numFmtId="10" fontId="7" fillId="2" borderId="0" xfId="9" applyNumberFormat="1" applyFont="1" applyFill="1" applyAlignment="1">
      <alignment vertical="center"/>
    </xf>
    <xf numFmtId="10" fontId="5" fillId="3" borderId="2" xfId="9" applyNumberFormat="1" applyFont="1" applyFill="1" applyBorder="1" applyAlignment="1">
      <alignment horizontal="center" vertical="center"/>
    </xf>
    <xf numFmtId="43" fontId="15" fillId="3" borderId="2" xfId="8" applyFont="1" applyFill="1" applyBorder="1" applyAlignment="1">
      <alignment horizontal="left" vertical="center"/>
    </xf>
    <xf numFmtId="43" fontId="16" fillId="6" borderId="3" xfId="8" applyFont="1" applyFill="1" applyBorder="1" applyAlignment="1">
      <alignment horizontal="left" vertical="center"/>
    </xf>
    <xf numFmtId="43" fontId="15" fillId="3" borderId="4" xfId="8" applyFont="1" applyFill="1" applyBorder="1" applyAlignment="1">
      <alignment horizontal="left" vertical="center"/>
    </xf>
    <xf numFmtId="43" fontId="16" fillId="6" borderId="3" xfId="8" applyFont="1" applyFill="1" applyBorder="1" applyAlignment="1">
      <alignment vertical="center"/>
    </xf>
    <xf numFmtId="43" fontId="15" fillId="3" borderId="0" xfId="8" applyFont="1" applyFill="1" applyBorder="1" applyAlignment="1">
      <alignment vertical="center"/>
    </xf>
    <xf numFmtId="43" fontId="16" fillId="6" borderId="4" xfId="8" applyFont="1" applyFill="1" applyBorder="1" applyAlignment="1">
      <alignment vertical="center"/>
    </xf>
    <xf numFmtId="0" fontId="2" fillId="0" borderId="0" xfId="7"/>
    <xf numFmtId="0" fontId="16" fillId="0" borderId="0" xfId="7" applyFont="1"/>
    <xf numFmtId="0" fontId="4" fillId="0" borderId="0" xfId="7" applyFont="1"/>
    <xf numFmtId="0" fontId="2" fillId="0" borderId="11" xfId="7" applyBorder="1"/>
    <xf numFmtId="0" fontId="2" fillId="0" borderId="1" xfId="7" applyBorder="1"/>
    <xf numFmtId="43" fontId="15" fillId="3" borderId="2" xfId="8" applyFont="1" applyFill="1" applyBorder="1" applyAlignment="1">
      <alignment horizontal="left"/>
    </xf>
    <xf numFmtId="43" fontId="16" fillId="3" borderId="2" xfId="8" applyFont="1" applyFill="1" applyBorder="1"/>
    <xf numFmtId="43" fontId="16" fillId="6" borderId="3" xfId="8" applyFont="1" applyFill="1" applyBorder="1" applyAlignment="1">
      <alignment horizontal="left"/>
    </xf>
    <xf numFmtId="43" fontId="16" fillId="6" borderId="3" xfId="8" applyFont="1" applyFill="1" applyBorder="1"/>
    <xf numFmtId="43" fontId="15" fillId="6" borderId="3" xfId="8" applyFont="1" applyFill="1" applyBorder="1"/>
    <xf numFmtId="43" fontId="15" fillId="3" borderId="3" xfId="8" applyFont="1" applyFill="1" applyBorder="1" applyAlignment="1">
      <alignment horizontal="left"/>
    </xf>
    <xf numFmtId="43" fontId="16" fillId="3" borderId="3" xfId="8" applyFont="1" applyFill="1" applyBorder="1"/>
    <xf numFmtId="43" fontId="16" fillId="3" borderId="3" xfId="8" applyFont="1" applyFill="1" applyBorder="1" applyAlignment="1">
      <alignment horizontal="left"/>
    </xf>
    <xf numFmtId="43" fontId="15" fillId="3" borderId="3" xfId="8" applyFont="1" applyFill="1" applyBorder="1"/>
    <xf numFmtId="43" fontId="16" fillId="6" borderId="4" xfId="8" applyFont="1" applyFill="1" applyBorder="1"/>
    <xf numFmtId="43" fontId="15" fillId="6" borderId="4" xfId="8" applyFont="1" applyFill="1" applyBorder="1"/>
    <xf numFmtId="0" fontId="16" fillId="0" borderId="0" xfId="2" applyFont="1"/>
    <xf numFmtId="0" fontId="16" fillId="5" borderId="0" xfId="2" applyFont="1" applyFill="1"/>
    <xf numFmtId="0" fontId="17" fillId="0" borderId="0" xfId="0" applyFont="1"/>
    <xf numFmtId="0" fontId="17" fillId="0" borderId="0" xfId="0" applyFont="1" applyAlignment="1">
      <alignment horizontal="center"/>
    </xf>
    <xf numFmtId="0" fontId="17" fillId="0" borderId="0" xfId="0" applyFont="1" applyAlignment="1">
      <alignment horizontal="center" vertical="center"/>
    </xf>
    <xf numFmtId="43" fontId="16" fillId="3" borderId="12" xfId="8" applyFont="1" applyFill="1" applyBorder="1" applyAlignment="1">
      <alignment horizontal="center" vertical="center"/>
    </xf>
    <xf numFmtId="43" fontId="16" fillId="3" borderId="12" xfId="5" applyFont="1" applyFill="1" applyBorder="1" applyAlignment="1">
      <alignment horizontal="center" vertical="center"/>
    </xf>
    <xf numFmtId="43" fontId="16" fillId="3" borderId="12" xfId="5" applyFont="1" applyFill="1" applyBorder="1"/>
    <xf numFmtId="0" fontId="15" fillId="5" borderId="0" xfId="2" applyFont="1" applyFill="1"/>
    <xf numFmtId="0" fontId="15" fillId="5" borderId="0" xfId="10" applyFont="1" applyFill="1" applyAlignment="1">
      <alignment vertical="center" wrapText="1"/>
    </xf>
    <xf numFmtId="0" fontId="16" fillId="5" borderId="0" xfId="10" applyFont="1" applyFill="1"/>
    <xf numFmtId="164" fontId="16" fillId="5" borderId="0" xfId="10" applyNumberFormat="1" applyFont="1" applyFill="1"/>
    <xf numFmtId="0" fontId="15" fillId="5" borderId="0" xfId="10" applyFont="1" applyFill="1"/>
    <xf numFmtId="0" fontId="18" fillId="5" borderId="0" xfId="10" applyFont="1" applyFill="1"/>
    <xf numFmtId="0" fontId="16" fillId="5" borderId="0" xfId="10" applyFont="1" applyFill="1" applyAlignment="1">
      <alignment vertical="center"/>
    </xf>
    <xf numFmtId="0" fontId="7" fillId="2" borderId="12" xfId="11" applyFont="1" applyFill="1" applyBorder="1" applyAlignment="1">
      <alignment horizontal="center"/>
    </xf>
    <xf numFmtId="0" fontId="7" fillId="2" borderId="9" xfId="11" applyFont="1" applyFill="1" applyBorder="1" applyAlignment="1">
      <alignment horizontal="center"/>
    </xf>
    <xf numFmtId="0" fontId="16" fillId="3" borderId="12" xfId="11" applyFont="1" applyFill="1" applyBorder="1" applyAlignment="1">
      <alignment horizontal="left" vertical="center"/>
    </xf>
    <xf numFmtId="43" fontId="16" fillId="3" borderId="12" xfId="8" applyFont="1" applyFill="1" applyBorder="1" applyAlignment="1">
      <alignment horizontal="left" vertical="center"/>
    </xf>
    <xf numFmtId="10" fontId="16" fillId="3" borderId="12" xfId="9" applyNumberFormat="1" applyFont="1" applyFill="1" applyBorder="1" applyAlignment="1">
      <alignment horizontal="center" vertical="center"/>
    </xf>
    <xf numFmtId="0" fontId="16" fillId="3" borderId="12" xfId="11" applyFont="1" applyFill="1" applyBorder="1" applyAlignment="1">
      <alignment vertical="center"/>
    </xf>
    <xf numFmtId="0" fontId="16" fillId="3" borderId="12" xfId="11" applyFont="1" applyFill="1" applyBorder="1" applyAlignment="1">
      <alignment vertical="center" wrapText="1"/>
    </xf>
    <xf numFmtId="43" fontId="15" fillId="6" borderId="12" xfId="8" applyFont="1" applyFill="1" applyBorder="1" applyAlignment="1">
      <alignment horizontal="left" vertical="center"/>
    </xf>
    <xf numFmtId="43" fontId="15" fillId="6" borderId="12" xfId="8" applyFont="1" applyFill="1" applyBorder="1" applyAlignment="1">
      <alignment horizontal="center" vertical="center"/>
    </xf>
    <xf numFmtId="10" fontId="15" fillId="6" borderId="12" xfId="9" applyNumberFormat="1" applyFont="1" applyFill="1" applyBorder="1" applyAlignment="1">
      <alignment horizontal="center" vertical="center"/>
    </xf>
    <xf numFmtId="43" fontId="7" fillId="2" borderId="15" xfId="8" applyFont="1" applyFill="1" applyBorder="1" applyAlignment="1">
      <alignment horizontal="right" vertical="center"/>
    </xf>
    <xf numFmtId="0" fontId="1" fillId="0" borderId="0" xfId="12" applyAlignment="1">
      <alignment vertical="center"/>
    </xf>
    <xf numFmtId="0" fontId="16" fillId="0" borderId="0" xfId="12" applyFont="1" applyAlignment="1">
      <alignment vertical="center"/>
    </xf>
    <xf numFmtId="0" fontId="4" fillId="0" borderId="0" xfId="12" applyFont="1" applyAlignment="1">
      <alignment vertical="center"/>
    </xf>
    <xf numFmtId="0" fontId="4" fillId="0" borderId="0" xfId="12" applyFont="1" applyAlignment="1">
      <alignment horizontal="left" vertical="center"/>
    </xf>
    <xf numFmtId="0" fontId="1" fillId="0" borderId="11" xfId="12" applyBorder="1" applyAlignment="1">
      <alignment vertical="center"/>
    </xf>
    <xf numFmtId="0" fontId="1" fillId="0" borderId="1" xfId="12" applyBorder="1" applyAlignment="1">
      <alignment vertical="center"/>
    </xf>
    <xf numFmtId="43" fontId="16" fillId="0" borderId="0" xfId="13" applyFont="1" applyAlignment="1">
      <alignment vertical="center"/>
    </xf>
    <xf numFmtId="43" fontId="16" fillId="0" borderId="0" xfId="13" applyFont="1" applyAlignment="1">
      <alignment horizontal="left" vertical="center"/>
    </xf>
    <xf numFmtId="0" fontId="15" fillId="0" borderId="0" xfId="12" applyFont="1" applyAlignment="1">
      <alignment vertical="center"/>
    </xf>
    <xf numFmtId="43" fontId="7" fillId="2" borderId="0" xfId="13" applyFont="1" applyFill="1" applyAlignment="1">
      <alignment vertical="center"/>
    </xf>
    <xf numFmtId="43" fontId="15" fillId="0" borderId="0" xfId="13" applyFont="1" applyFill="1" applyAlignment="1">
      <alignment horizontal="left" vertical="center"/>
    </xf>
    <xf numFmtId="43" fontId="16" fillId="0" borderId="0" xfId="13" applyFont="1" applyFill="1" applyAlignment="1">
      <alignment vertical="center"/>
    </xf>
    <xf numFmtId="43" fontId="15" fillId="0" borderId="0" xfId="13" applyFont="1" applyFill="1" applyAlignment="1">
      <alignment vertical="center"/>
    </xf>
    <xf numFmtId="43" fontId="16" fillId="0" borderId="0" xfId="13" applyFont="1" applyFill="1" applyAlignment="1">
      <alignment horizontal="left" vertical="center"/>
    </xf>
    <xf numFmtId="43" fontId="16" fillId="3" borderId="0" xfId="13" applyFont="1" applyFill="1" applyAlignment="1">
      <alignment vertical="center"/>
    </xf>
    <xf numFmtId="43" fontId="16" fillId="6" borderId="0" xfId="13" applyFont="1" applyFill="1" applyAlignment="1">
      <alignment horizontal="left" vertical="center"/>
    </xf>
    <xf numFmtId="43" fontId="16" fillId="6" borderId="0" xfId="13" applyFont="1" applyFill="1" applyAlignment="1">
      <alignment vertical="center"/>
    </xf>
    <xf numFmtId="43" fontId="15" fillId="6" borderId="0" xfId="13" applyFont="1" applyFill="1" applyAlignment="1">
      <alignment vertical="center"/>
    </xf>
    <xf numFmtId="43" fontId="14" fillId="0" borderId="0" xfId="13" applyFont="1" applyFill="1" applyAlignment="1">
      <alignment vertical="center"/>
    </xf>
    <xf numFmtId="0" fontId="14" fillId="0" borderId="0" xfId="12" applyFont="1" applyAlignment="1">
      <alignment vertical="center"/>
    </xf>
    <xf numFmtId="0" fontId="6" fillId="0" borderId="0" xfId="0" applyFont="1"/>
    <xf numFmtId="0" fontId="10" fillId="0" borderId="0" xfId="0" applyFont="1" applyAlignment="1">
      <alignment horizontal="center" vertical="center"/>
    </xf>
    <xf numFmtId="0" fontId="6" fillId="0" borderId="0" xfId="0" applyFont="1" applyAlignment="1">
      <alignment horizontal="left" vertical="center"/>
    </xf>
    <xf numFmtId="0" fontId="10" fillId="0" borderId="1" xfId="0" applyFont="1" applyBorder="1"/>
    <xf numFmtId="0" fontId="10" fillId="0" borderId="1" xfId="0" applyFont="1" applyBorder="1" applyAlignment="1">
      <alignment horizontal="center" vertical="center"/>
    </xf>
    <xf numFmtId="0" fontId="19" fillId="0" borderId="0" xfId="0" applyFont="1"/>
    <xf numFmtId="0" fontId="20" fillId="0" borderId="0" xfId="0" applyFont="1"/>
    <xf numFmtId="0" fontId="10" fillId="0" borderId="0" xfId="0" applyFont="1" applyAlignment="1">
      <alignment horizontal="center"/>
    </xf>
    <xf numFmtId="0" fontId="10" fillId="0" borderId="1" xfId="0" applyFont="1" applyBorder="1" applyAlignment="1">
      <alignment horizontal="center"/>
    </xf>
    <xf numFmtId="0" fontId="16" fillId="3" borderId="12" xfId="0" applyFont="1" applyFill="1" applyBorder="1"/>
    <xf numFmtId="0" fontId="16" fillId="3" borderId="0" xfId="0" applyFont="1" applyFill="1" applyAlignment="1">
      <alignment horizontal="center"/>
    </xf>
    <xf numFmtId="43" fontId="16" fillId="3" borderId="0" xfId="5" applyFont="1" applyFill="1" applyAlignment="1">
      <alignment horizontal="center" vertical="center"/>
    </xf>
    <xf numFmtId="0" fontId="16" fillId="3" borderId="0" xfId="0" applyFont="1" applyFill="1"/>
    <xf numFmtId="166" fontId="16" fillId="3" borderId="0" xfId="5" applyNumberFormat="1" applyFont="1" applyFill="1" applyAlignment="1">
      <alignment vertical="center"/>
    </xf>
    <xf numFmtId="0" fontId="16" fillId="0" borderId="0" xfId="4" applyFont="1"/>
    <xf numFmtId="0" fontId="7" fillId="2" borderId="12" xfId="11" applyFont="1" applyFill="1" applyBorder="1" applyAlignment="1">
      <alignment horizontal="center" vertical="center" wrapText="1"/>
    </xf>
    <xf numFmtId="43" fontId="7" fillId="2" borderId="24" xfId="5" applyFont="1" applyFill="1" applyBorder="1" applyAlignment="1">
      <alignment horizontal="center" vertical="center"/>
    </xf>
    <xf numFmtId="0" fontId="7" fillId="2" borderId="15" xfId="5" applyNumberFormat="1" applyFont="1" applyFill="1" applyBorder="1" applyAlignment="1">
      <alignment horizontal="center" vertical="center"/>
    </xf>
    <xf numFmtId="0" fontId="7" fillId="2" borderId="25" xfId="5" applyNumberFormat="1" applyFont="1" applyFill="1" applyBorder="1" applyAlignment="1">
      <alignment horizontal="center" vertical="center"/>
    </xf>
    <xf numFmtId="0" fontId="7" fillId="2" borderId="24" xfId="0" applyFont="1" applyFill="1" applyBorder="1" applyAlignment="1">
      <alignment horizontal="center" vertical="center"/>
    </xf>
    <xf numFmtId="0" fontId="7" fillId="2" borderId="15" xfId="0" applyFont="1" applyFill="1" applyBorder="1" applyAlignment="1">
      <alignment horizontal="center" vertical="center" wrapText="1"/>
    </xf>
    <xf numFmtId="0" fontId="7" fillId="2" borderId="25" xfId="0" applyFont="1" applyFill="1" applyBorder="1" applyAlignment="1">
      <alignment horizontal="center" vertical="center"/>
    </xf>
    <xf numFmtId="43" fontId="7" fillId="2" borderId="25" xfId="8" applyFont="1" applyFill="1" applyBorder="1" applyAlignment="1">
      <alignment horizontal="center" vertical="center" wrapText="1"/>
    </xf>
    <xf numFmtId="43" fontId="7" fillId="2" borderId="24" xfId="8" applyFont="1" applyFill="1" applyBorder="1" applyAlignment="1">
      <alignment horizontal="center" vertical="center"/>
    </xf>
    <xf numFmtId="43" fontId="7" fillId="2" borderId="15" xfId="8" applyFont="1" applyFill="1" applyBorder="1" applyAlignment="1">
      <alignment horizontal="center" vertical="center"/>
    </xf>
    <xf numFmtId="0" fontId="7" fillId="2" borderId="18" xfId="8" applyNumberFormat="1" applyFont="1" applyFill="1" applyBorder="1" applyAlignment="1">
      <alignment horizontal="center" vertical="center"/>
    </xf>
    <xf numFmtId="0" fontId="7" fillId="2" borderId="19" xfId="8" applyNumberFormat="1" applyFont="1" applyFill="1" applyBorder="1" applyAlignment="1">
      <alignment horizontal="center" vertical="center"/>
    </xf>
    <xf numFmtId="43" fontId="7" fillId="2" borderId="25" xfId="8" applyFont="1" applyFill="1" applyBorder="1" applyAlignment="1">
      <alignment horizontal="center" vertical="center"/>
    </xf>
    <xf numFmtId="43" fontId="15" fillId="3" borderId="0" xfId="8" applyFont="1" applyFill="1" applyBorder="1" applyAlignment="1">
      <alignment horizontal="left" vertical="center"/>
    </xf>
    <xf numFmtId="43" fontId="16" fillId="3" borderId="0" xfId="8" applyFont="1" applyFill="1" applyBorder="1" applyAlignment="1">
      <alignment vertical="center"/>
    </xf>
    <xf numFmtId="43" fontId="16" fillId="6" borderId="0" xfId="8" applyFont="1" applyFill="1" applyBorder="1" applyAlignment="1">
      <alignment horizontal="left" vertical="center"/>
    </xf>
    <xf numFmtId="43" fontId="16" fillId="6" borderId="0" xfId="8" applyFont="1" applyFill="1" applyBorder="1" applyAlignment="1">
      <alignment vertical="center"/>
    </xf>
    <xf numFmtId="43" fontId="15" fillId="6" borderId="0" xfId="8" applyFont="1" applyFill="1" applyBorder="1" applyAlignment="1">
      <alignment vertical="center"/>
    </xf>
    <xf numFmtId="22" fontId="7" fillId="2" borderId="12" xfId="6" applyNumberFormat="1" applyFont="1" applyFill="1" applyBorder="1" applyAlignment="1">
      <alignment horizontal="center" vertical="center" wrapText="1"/>
    </xf>
    <xf numFmtId="22" fontId="14" fillId="2" borderId="12" xfId="0" applyNumberFormat="1" applyFont="1" applyFill="1" applyBorder="1" applyAlignment="1">
      <alignment horizontal="center" vertical="center"/>
    </xf>
    <xf numFmtId="43" fontId="7" fillId="2" borderId="24" xfId="13" applyFont="1" applyFill="1" applyBorder="1" applyAlignment="1">
      <alignment horizontal="center" vertical="center"/>
    </xf>
    <xf numFmtId="43" fontId="7" fillId="2" borderId="15" xfId="13" applyFont="1" applyFill="1" applyBorder="1" applyAlignment="1">
      <alignment horizontal="center" vertical="center"/>
    </xf>
    <xf numFmtId="43" fontId="7" fillId="2" borderId="25" xfId="13" applyFont="1" applyFill="1" applyBorder="1" applyAlignment="1">
      <alignment horizontal="center" vertical="center"/>
    </xf>
    <xf numFmtId="0" fontId="14" fillId="2" borderId="24" xfId="0" applyFont="1" applyFill="1" applyBorder="1" applyAlignment="1">
      <alignment horizontal="center" vertical="center"/>
    </xf>
    <xf numFmtId="0" fontId="14" fillId="2" borderId="25" xfId="0" applyFont="1" applyFill="1" applyBorder="1" applyAlignment="1">
      <alignment horizontal="center" vertical="center" wrapText="1"/>
    </xf>
    <xf numFmtId="0" fontId="14" fillId="2" borderId="15" xfId="0" applyFont="1" applyFill="1" applyBorder="1" applyAlignment="1">
      <alignment horizontal="center" vertical="center" wrapText="1"/>
    </xf>
    <xf numFmtId="0" fontId="0" fillId="5" borderId="0" xfId="0" applyFill="1"/>
    <xf numFmtId="0" fontId="0" fillId="5" borderId="11" xfId="0" applyFill="1" applyBorder="1"/>
    <xf numFmtId="0" fontId="0" fillId="5" borderId="1" xfId="0" applyFill="1" applyBorder="1"/>
    <xf numFmtId="0" fontId="6" fillId="5" borderId="0" xfId="0" applyFont="1" applyFill="1" applyAlignment="1">
      <alignment vertical="center"/>
    </xf>
    <xf numFmtId="0" fontId="7" fillId="5" borderId="8" xfId="0" applyFont="1" applyFill="1" applyBorder="1" applyAlignment="1">
      <alignment horizontal="center" vertical="center" wrapText="1"/>
    </xf>
    <xf numFmtId="0" fontId="7" fillId="5" borderId="9" xfId="0" applyFont="1" applyFill="1" applyBorder="1" applyAlignment="1">
      <alignment horizontal="center" vertical="center" wrapText="1"/>
    </xf>
    <xf numFmtId="0" fontId="7" fillId="5" borderId="10" xfId="0" applyFont="1" applyFill="1" applyBorder="1" applyAlignment="1">
      <alignment horizontal="center" vertical="center" wrapText="1"/>
    </xf>
    <xf numFmtId="0" fontId="5" fillId="5" borderId="2" xfId="0" applyFont="1" applyFill="1" applyBorder="1"/>
    <xf numFmtId="4" fontId="5" fillId="5" borderId="2" xfId="0" applyNumberFormat="1" applyFont="1" applyFill="1" applyBorder="1" applyAlignment="1">
      <alignment horizontal="center" vertical="center"/>
    </xf>
    <xf numFmtId="10" fontId="5" fillId="5" borderId="2" xfId="1" applyNumberFormat="1" applyFont="1" applyFill="1" applyBorder="1" applyAlignment="1">
      <alignment horizontal="center" vertical="center"/>
    </xf>
    <xf numFmtId="3" fontId="5" fillId="5" borderId="2" xfId="0" applyNumberFormat="1" applyFont="1" applyFill="1" applyBorder="1" applyAlignment="1">
      <alignment horizontal="center" vertical="center"/>
    </xf>
    <xf numFmtId="10" fontId="5" fillId="5" borderId="3" xfId="1" applyNumberFormat="1" applyFont="1" applyFill="1" applyBorder="1" applyAlignment="1">
      <alignment horizontal="center" vertical="center"/>
    </xf>
    <xf numFmtId="0" fontId="5" fillId="5" borderId="3" xfId="0" applyFont="1" applyFill="1" applyBorder="1"/>
    <xf numFmtId="4" fontId="5" fillId="5" borderId="3" xfId="0" applyNumberFormat="1" applyFont="1" applyFill="1" applyBorder="1" applyAlignment="1">
      <alignment horizontal="center" vertical="center"/>
    </xf>
    <xf numFmtId="0" fontId="5" fillId="5" borderId="4" xfId="0" applyFont="1" applyFill="1" applyBorder="1"/>
    <xf numFmtId="4" fontId="5" fillId="5" borderId="4" xfId="0" applyNumberFormat="1" applyFont="1" applyFill="1" applyBorder="1" applyAlignment="1">
      <alignment horizontal="center" vertical="center"/>
    </xf>
    <xf numFmtId="4" fontId="5" fillId="5" borderId="0" xfId="0" applyNumberFormat="1" applyFont="1" applyFill="1" applyAlignment="1">
      <alignment horizontal="center" vertical="center"/>
    </xf>
    <xf numFmtId="0" fontId="7" fillId="5" borderId="4" xfId="0" applyFont="1" applyFill="1" applyBorder="1" applyAlignment="1">
      <alignment horizontal="center"/>
    </xf>
    <xf numFmtId="4" fontId="7" fillId="5" borderId="4" xfId="0" applyNumberFormat="1" applyFont="1" applyFill="1" applyBorder="1" applyAlignment="1">
      <alignment horizontal="center" vertical="center"/>
    </xf>
    <xf numFmtId="10" fontId="7" fillId="5" borderId="4" xfId="1" applyNumberFormat="1" applyFont="1" applyFill="1" applyBorder="1" applyAlignment="1">
      <alignment horizontal="center" vertical="center"/>
    </xf>
    <xf numFmtId="0" fontId="5" fillId="5" borderId="0" xfId="0" applyFont="1" applyFill="1"/>
    <xf numFmtId="0" fontId="10" fillId="5" borderId="0" xfId="0" applyFont="1" applyFill="1"/>
    <xf numFmtId="0" fontId="14" fillId="2" borderId="25" xfId="0" applyFont="1" applyFill="1" applyBorder="1" applyAlignment="1">
      <alignment horizontal="center" vertical="center"/>
    </xf>
    <xf numFmtId="0" fontId="14" fillId="2" borderId="24" xfId="0" applyFont="1" applyFill="1" applyBorder="1" applyAlignment="1">
      <alignment horizontal="center"/>
    </xf>
    <xf numFmtId="0" fontId="7" fillId="2" borderId="5" xfId="0" applyFont="1" applyFill="1" applyBorder="1" applyAlignment="1">
      <alignment horizontal="center"/>
    </xf>
    <xf numFmtId="0" fontId="7" fillId="2" borderId="6" xfId="0" applyFont="1" applyFill="1" applyBorder="1" applyAlignment="1">
      <alignment horizontal="center"/>
    </xf>
    <xf numFmtId="0" fontId="7" fillId="2" borderId="7" xfId="0" applyFont="1" applyFill="1" applyBorder="1" applyAlignment="1">
      <alignment horizontal="center"/>
    </xf>
    <xf numFmtId="0" fontId="14" fillId="2" borderId="5" xfId="0" applyFont="1" applyFill="1" applyBorder="1" applyAlignment="1">
      <alignment horizontal="center"/>
    </xf>
    <xf numFmtId="0" fontId="14" fillId="2" borderId="15" xfId="0" applyFont="1" applyFill="1" applyBorder="1" applyAlignment="1">
      <alignment horizontal="center"/>
    </xf>
    <xf numFmtId="0" fontId="14" fillId="2" borderId="25" xfId="0" applyFont="1" applyFill="1" applyBorder="1" applyAlignment="1">
      <alignment horizontal="center"/>
    </xf>
    <xf numFmtId="0" fontId="14" fillId="2" borderId="12" xfId="0" applyFont="1" applyFill="1" applyBorder="1"/>
    <xf numFmtId="0" fontId="14" fillId="2" borderId="7" xfId="0" applyFont="1" applyFill="1" applyBorder="1" applyAlignment="1">
      <alignment horizontal="center" vertical="center"/>
    </xf>
    <xf numFmtId="0" fontId="14" fillId="2" borderId="23" xfId="0" applyFont="1" applyFill="1" applyBorder="1" applyAlignment="1">
      <alignment horizontal="center" vertical="center"/>
    </xf>
    <xf numFmtId="0" fontId="14" fillId="2" borderId="10" xfId="0" applyFont="1" applyFill="1" applyBorder="1" applyAlignment="1">
      <alignment horizontal="center" vertical="center"/>
    </xf>
    <xf numFmtId="0" fontId="14" fillId="2" borderId="16" xfId="0" applyFont="1" applyFill="1" applyBorder="1" applyAlignment="1">
      <alignment horizontal="center"/>
    </xf>
    <xf numFmtId="0" fontId="14" fillId="2" borderId="8" xfId="0" applyFont="1" applyFill="1" applyBorder="1" applyAlignment="1">
      <alignment horizontal="center"/>
    </xf>
    <xf numFmtId="10" fontId="7" fillId="2" borderId="15" xfId="9" applyNumberFormat="1" applyFont="1" applyFill="1" applyBorder="1" applyAlignment="1">
      <alignment horizontal="center" vertical="center"/>
    </xf>
    <xf numFmtId="43" fontId="7" fillId="2" borderId="6" xfId="8" applyFont="1" applyFill="1" applyBorder="1" applyAlignment="1">
      <alignment horizontal="right" vertical="center"/>
    </xf>
    <xf numFmtId="165" fontId="7" fillId="2" borderId="6" xfId="11" applyNumberFormat="1" applyFont="1" applyFill="1" applyBorder="1" applyAlignment="1">
      <alignment horizontal="right" vertical="center"/>
    </xf>
    <xf numFmtId="0" fontId="15" fillId="5" borderId="0" xfId="10" applyFont="1" applyFill="1" applyAlignment="1">
      <alignment vertical="center"/>
    </xf>
    <xf numFmtId="43" fontId="16" fillId="3" borderId="0" xfId="5" applyFont="1" applyFill="1" applyAlignment="1">
      <alignment horizontal="center"/>
    </xf>
    <xf numFmtId="0" fontId="14" fillId="2" borderId="15" xfId="0" applyFont="1" applyFill="1" applyBorder="1" applyAlignment="1">
      <alignment horizontal="center" vertical="center"/>
    </xf>
    <xf numFmtId="0" fontId="14" fillId="2" borderId="29" xfId="0" applyFont="1" applyFill="1" applyBorder="1" applyAlignment="1">
      <alignment horizontal="center" vertical="center" wrapText="1"/>
    </xf>
    <xf numFmtId="0" fontId="14" fillId="2" borderId="30" xfId="0" applyFont="1" applyFill="1" applyBorder="1" applyAlignment="1">
      <alignment horizontal="center" vertical="center" wrapText="1"/>
    </xf>
    <xf numFmtId="0" fontId="14" fillId="2" borderId="31" xfId="0" applyFont="1" applyFill="1" applyBorder="1" applyAlignment="1">
      <alignment horizontal="center" vertical="center" wrapText="1"/>
    </xf>
    <xf numFmtId="0" fontId="14" fillId="2" borderId="24" xfId="0" applyFont="1" applyFill="1" applyBorder="1" applyAlignment="1">
      <alignment horizontal="center" vertical="center" wrapText="1"/>
    </xf>
    <xf numFmtId="0" fontId="21" fillId="0" borderId="0" xfId="0" applyFont="1"/>
    <xf numFmtId="0" fontId="21" fillId="0" borderId="11" xfId="0" applyFont="1" applyBorder="1"/>
    <xf numFmtId="0" fontId="21" fillId="0" borderId="1" xfId="0" applyFont="1" applyBorder="1"/>
    <xf numFmtId="0" fontId="15" fillId="0" borderId="0" xfId="0" applyFont="1" applyAlignment="1">
      <alignment vertical="center"/>
    </xf>
    <xf numFmtId="0" fontId="15" fillId="0" borderId="11" xfId="0" applyFont="1" applyBorder="1" applyAlignment="1">
      <alignment horizontal="left" vertical="center"/>
    </xf>
    <xf numFmtId="0" fontId="15" fillId="0" borderId="11" xfId="0" applyFont="1" applyBorder="1" applyAlignment="1">
      <alignment horizontal="center" vertical="center"/>
    </xf>
    <xf numFmtId="0" fontId="5" fillId="0" borderId="0" xfId="0" applyFont="1" applyAlignment="1">
      <alignment vertical="center"/>
    </xf>
    <xf numFmtId="0" fontId="5" fillId="3" borderId="5" xfId="0" applyFont="1" applyFill="1" applyBorder="1" applyAlignment="1">
      <alignment vertical="center"/>
    </xf>
    <xf numFmtId="0" fontId="5" fillId="3" borderId="8" xfId="0" applyFont="1" applyFill="1" applyBorder="1" applyAlignment="1">
      <alignment vertical="center"/>
    </xf>
    <xf numFmtId="43" fontId="16" fillId="3" borderId="20" xfId="8" applyFont="1" applyFill="1" applyBorder="1" applyAlignment="1">
      <alignment horizontal="center" vertical="center"/>
    </xf>
    <xf numFmtId="43" fontId="16" fillId="3" borderId="3" xfId="8" applyFont="1" applyFill="1" applyBorder="1" applyAlignment="1">
      <alignment horizontal="center" vertical="center"/>
    </xf>
    <xf numFmtId="43" fontId="16" fillId="3" borderId="4" xfId="8" applyFont="1" applyFill="1" applyBorder="1" applyAlignment="1">
      <alignment horizontal="center" vertical="center"/>
    </xf>
    <xf numFmtId="0" fontId="22" fillId="0" borderId="0" xfId="0" applyFont="1"/>
    <xf numFmtId="43" fontId="7" fillId="2" borderId="12" xfId="5" applyFont="1" applyFill="1" applyBorder="1"/>
    <xf numFmtId="0" fontId="16" fillId="3" borderId="0" xfId="0" applyFont="1" applyFill="1" applyAlignment="1">
      <alignment horizontal="center" vertical="center" wrapText="1"/>
    </xf>
    <xf numFmtId="43" fontId="16" fillId="3" borderId="0" xfId="5" applyFont="1" applyFill="1" applyAlignment="1">
      <alignment horizontal="center" vertical="center" wrapText="1"/>
    </xf>
    <xf numFmtId="43" fontId="5" fillId="0" borderId="0" xfId="0" applyNumberFormat="1" applyFont="1"/>
    <xf numFmtId="0" fontId="5" fillId="0" borderId="6" xfId="0" applyFont="1" applyBorder="1" applyAlignment="1">
      <alignment horizontal="center"/>
    </xf>
    <xf numFmtId="0" fontId="5" fillId="0" borderId="7" xfId="0" applyFont="1" applyBorder="1" applyAlignment="1">
      <alignment horizontal="center"/>
    </xf>
    <xf numFmtId="43" fontId="5" fillId="0" borderId="12" xfId="5" applyFont="1" applyFill="1" applyBorder="1"/>
    <xf numFmtId="0" fontId="14" fillId="0" borderId="0" xfId="0" applyFont="1" applyAlignment="1">
      <alignment horizontal="center" vertical="center" wrapText="1"/>
    </xf>
    <xf numFmtId="0" fontId="14" fillId="0" borderId="0" xfId="0" applyFont="1"/>
    <xf numFmtId="4" fontId="14" fillId="0" borderId="0" xfId="0" applyNumberFormat="1" applyFont="1"/>
    <xf numFmtId="0" fontId="14" fillId="0" borderId="0" xfId="0" applyFont="1" applyAlignment="1">
      <alignment horizontal="center"/>
    </xf>
    <xf numFmtId="0" fontId="23" fillId="0" borderId="0" xfId="0" applyFont="1"/>
    <xf numFmtId="0" fontId="25" fillId="0" borderId="0" xfId="0" applyFont="1"/>
    <xf numFmtId="0" fontId="25" fillId="0" borderId="11" xfId="0" applyFont="1" applyBorder="1" applyAlignment="1">
      <alignment horizontal="left" vertical="center"/>
    </xf>
    <xf numFmtId="0" fontId="5" fillId="0" borderId="0" xfId="4" applyFont="1" applyAlignment="1">
      <alignment horizontal="left" vertical="center" wrapText="1"/>
    </xf>
    <xf numFmtId="0" fontId="11" fillId="0" borderId="0" xfId="0" applyFont="1" applyAlignment="1">
      <alignment horizontal="left" vertical="center"/>
    </xf>
    <xf numFmtId="0" fontId="12" fillId="0" borderId="0" xfId="0" applyFont="1" applyAlignment="1">
      <alignment horizontal="center" vertical="center"/>
    </xf>
    <xf numFmtId="0" fontId="6" fillId="0" borderId="0" xfId="0" applyFont="1" applyAlignment="1">
      <alignment horizontal="left" vertical="center"/>
    </xf>
    <xf numFmtId="0" fontId="15" fillId="0" borderId="0" xfId="7" applyFont="1" applyAlignment="1">
      <alignment horizontal="left" vertical="center"/>
    </xf>
    <xf numFmtId="0" fontId="7" fillId="2" borderId="27" xfId="7" applyFont="1" applyFill="1" applyBorder="1" applyAlignment="1">
      <alignment horizontal="center" vertical="center"/>
    </xf>
    <xf numFmtId="0" fontId="7" fillId="2" borderId="28" xfId="7" applyFont="1" applyFill="1" applyBorder="1" applyAlignment="1">
      <alignment horizontal="center" vertical="center"/>
    </xf>
    <xf numFmtId="43" fontId="7" fillId="2" borderId="17" xfId="8" applyFont="1" applyFill="1" applyBorder="1" applyAlignment="1">
      <alignment horizontal="center" vertical="center"/>
    </xf>
    <xf numFmtId="43" fontId="7" fillId="2" borderId="18" xfId="8" applyFont="1" applyFill="1" applyBorder="1" applyAlignment="1">
      <alignment horizontal="center" vertical="center"/>
    </xf>
    <xf numFmtId="43" fontId="7" fillId="2" borderId="26" xfId="8" applyFont="1" applyFill="1" applyBorder="1" applyAlignment="1">
      <alignment horizontal="center" vertical="center"/>
    </xf>
    <xf numFmtId="43" fontId="7" fillId="2" borderId="27" xfId="8" applyFont="1" applyFill="1" applyBorder="1" applyAlignment="1">
      <alignment horizontal="center" vertical="center"/>
    </xf>
    <xf numFmtId="0" fontId="7" fillId="2" borderId="12" xfId="6" applyFont="1" applyFill="1" applyBorder="1" applyAlignment="1">
      <alignment horizontal="left" vertical="center"/>
    </xf>
    <xf numFmtId="0" fontId="7" fillId="2" borderId="10" xfId="6" applyFont="1" applyFill="1" applyBorder="1" applyAlignment="1">
      <alignment horizontal="center" vertical="center"/>
    </xf>
    <xf numFmtId="0" fontId="7" fillId="2" borderId="4" xfId="6" applyFont="1" applyFill="1" applyBorder="1" applyAlignment="1">
      <alignment horizontal="center" vertical="center"/>
    </xf>
    <xf numFmtId="0" fontId="7" fillId="2" borderId="7" xfId="6" applyFont="1" applyFill="1" applyBorder="1" applyAlignment="1">
      <alignment horizontal="center" vertical="center"/>
    </xf>
    <xf numFmtId="0" fontId="7" fillId="2" borderId="2" xfId="6" applyFont="1" applyFill="1" applyBorder="1" applyAlignment="1">
      <alignment horizontal="center" vertical="center"/>
    </xf>
    <xf numFmtId="0" fontId="16" fillId="3" borderId="12" xfId="6" applyFont="1" applyFill="1" applyBorder="1" applyAlignment="1">
      <alignment horizontal="left" vertical="center"/>
    </xf>
    <xf numFmtId="0" fontId="7" fillId="2" borderId="10" xfId="11" applyFont="1" applyFill="1" applyBorder="1" applyAlignment="1">
      <alignment horizontal="center" vertical="center" wrapText="1"/>
    </xf>
    <xf numFmtId="0" fontId="7" fillId="2" borderId="8" xfId="11" applyFont="1" applyFill="1" applyBorder="1" applyAlignment="1">
      <alignment horizontal="center" vertical="center" wrapText="1"/>
    </xf>
    <xf numFmtId="0" fontId="7" fillId="2" borderId="25" xfId="11" applyFont="1" applyFill="1" applyBorder="1" applyAlignment="1">
      <alignment horizontal="center" vertical="center" wrapText="1"/>
    </xf>
    <xf numFmtId="0" fontId="7" fillId="2" borderId="24" xfId="11" applyFont="1" applyFill="1" applyBorder="1" applyAlignment="1">
      <alignment horizontal="center" vertical="center" wrapText="1"/>
    </xf>
    <xf numFmtId="0" fontId="7" fillId="2" borderId="12" xfId="11" applyFont="1" applyFill="1" applyBorder="1" applyAlignment="1">
      <alignment horizontal="center" vertical="center" wrapText="1"/>
    </xf>
    <xf numFmtId="0" fontId="7" fillId="2" borderId="9" xfId="11" applyFont="1" applyFill="1" applyBorder="1" applyAlignment="1">
      <alignment horizontal="center" vertical="center" wrapText="1"/>
    </xf>
    <xf numFmtId="0" fontId="16" fillId="3" borderId="12" xfId="11" applyFont="1" applyFill="1" applyBorder="1" applyAlignment="1">
      <alignment horizontal="center" vertical="center"/>
    </xf>
    <xf numFmtId="0" fontId="16" fillId="3" borderId="12" xfId="11" applyFont="1" applyFill="1" applyBorder="1" applyAlignment="1">
      <alignment horizontal="center" vertical="center" wrapText="1"/>
    </xf>
    <xf numFmtId="0" fontId="16" fillId="3" borderId="12" xfId="11" applyFont="1" applyFill="1" applyBorder="1" applyAlignment="1">
      <alignment horizontal="left" vertical="center"/>
    </xf>
    <xf numFmtId="0" fontId="16" fillId="5" borderId="0" xfId="10" applyFont="1" applyFill="1" applyAlignment="1">
      <alignment horizontal="left" wrapText="1"/>
    </xf>
    <xf numFmtId="43" fontId="15" fillId="6" borderId="23" xfId="8" applyFont="1" applyFill="1" applyBorder="1" applyAlignment="1">
      <alignment horizontal="center" vertical="center"/>
    </xf>
    <xf numFmtId="43" fontId="15" fillId="6" borderId="16" xfId="8" applyFont="1" applyFill="1" applyBorder="1" applyAlignment="1">
      <alignment horizontal="center" vertical="center"/>
    </xf>
    <xf numFmtId="0" fontId="7" fillId="2" borderId="0" xfId="11" applyFont="1" applyFill="1" applyBorder="1" applyAlignment="1">
      <alignment horizontal="center" vertical="center" wrapText="1"/>
    </xf>
    <xf numFmtId="0" fontId="16" fillId="3" borderId="12" xfId="11" applyFont="1" applyFill="1" applyBorder="1" applyAlignment="1">
      <alignment horizontal="left" vertical="center" wrapText="1"/>
    </xf>
    <xf numFmtId="0" fontId="7" fillId="2" borderId="7" xfId="11" applyFont="1" applyFill="1" applyBorder="1" applyAlignment="1">
      <alignment horizontal="center" vertical="center" wrapText="1"/>
    </xf>
    <xf numFmtId="0" fontId="7" fillId="2" borderId="2" xfId="11" applyFont="1" applyFill="1" applyBorder="1" applyAlignment="1">
      <alignment horizontal="center" vertical="center" wrapText="1"/>
    </xf>
    <xf numFmtId="0" fontId="7" fillId="2" borderId="5" xfId="11" applyFont="1" applyFill="1" applyBorder="1" applyAlignment="1">
      <alignment horizontal="center" vertical="center" wrapText="1"/>
    </xf>
    <xf numFmtId="43" fontId="15" fillId="0" borderId="0" xfId="13" applyFont="1" applyAlignment="1">
      <alignment vertical="center"/>
    </xf>
    <xf numFmtId="0" fontId="7" fillId="2" borderId="12" xfId="0" applyFont="1" applyFill="1" applyBorder="1" applyAlignment="1">
      <alignment horizontal="center"/>
    </xf>
    <xf numFmtId="0" fontId="6" fillId="0" borderId="0" xfId="0" applyFont="1" applyAlignment="1">
      <alignment horizontal="left" vertical="center" wrapText="1"/>
    </xf>
    <xf numFmtId="0" fontId="7" fillId="2" borderId="4" xfId="0" applyFont="1" applyFill="1" applyBorder="1" applyAlignment="1">
      <alignment horizontal="center"/>
    </xf>
    <xf numFmtId="0" fontId="14" fillId="2" borderId="0" xfId="0" applyFont="1" applyFill="1" applyAlignment="1">
      <alignment horizontal="center" vertical="center"/>
    </xf>
    <xf numFmtId="0" fontId="14" fillId="2" borderId="24" xfId="0" applyFont="1" applyFill="1" applyBorder="1" applyAlignment="1">
      <alignment horizontal="center" vertical="center"/>
    </xf>
    <xf numFmtId="0" fontId="7" fillId="0" borderId="0" xfId="0" applyFont="1" applyAlignment="1">
      <alignment horizontal="center" vertical="center" wrapText="1"/>
    </xf>
    <xf numFmtId="0" fontId="7" fillId="0" borderId="2" xfId="0" applyFont="1" applyBorder="1" applyAlignment="1">
      <alignment horizontal="center"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5" fillId="0" borderId="0" xfId="0" applyFont="1" applyAlignment="1">
      <alignment horizontal="left" vertical="center" wrapText="1"/>
    </xf>
    <xf numFmtId="0" fontId="7" fillId="5" borderId="0" xfId="0" applyFont="1" applyFill="1" applyAlignment="1">
      <alignment horizontal="center" vertical="center" wrapText="1"/>
    </xf>
    <xf numFmtId="0" fontId="7" fillId="5" borderId="2" xfId="0" applyFont="1" applyFill="1" applyBorder="1" applyAlignment="1">
      <alignment horizontal="center" vertical="center" wrapText="1"/>
    </xf>
    <xf numFmtId="0" fontId="7" fillId="5" borderId="5" xfId="0" applyFont="1" applyFill="1" applyBorder="1" applyAlignment="1">
      <alignment horizontal="center" vertical="center" wrapText="1"/>
    </xf>
    <xf numFmtId="0" fontId="7" fillId="5" borderId="6" xfId="0" applyFont="1" applyFill="1" applyBorder="1" applyAlignment="1">
      <alignment horizontal="center" vertical="center" wrapText="1"/>
    </xf>
    <xf numFmtId="0" fontId="7" fillId="5" borderId="7" xfId="0" applyFont="1" applyFill="1" applyBorder="1" applyAlignment="1">
      <alignment horizontal="center" vertical="center" wrapText="1"/>
    </xf>
    <xf numFmtId="0" fontId="5" fillId="5" borderId="0" xfId="0" applyFont="1" applyFill="1" applyAlignment="1">
      <alignment horizontal="left" vertical="center" wrapText="1"/>
    </xf>
    <xf numFmtId="0" fontId="26" fillId="0" borderId="0" xfId="7" applyFont="1" applyAlignment="1">
      <alignment vertical="center"/>
    </xf>
  </cellXfs>
  <cellStyles count="14">
    <cellStyle name="20% - Accent1 2" xfId="11" xr:uid="{CEB9A0E1-0CEF-43FB-BE25-CCC6BBFDB34F}"/>
    <cellStyle name="20% - Énfasis1" xfId="6" builtinId="30"/>
    <cellStyle name="Hipervínculo" xfId="4" builtinId="8"/>
    <cellStyle name="Millares" xfId="5" builtinId="3"/>
    <cellStyle name="Millares 2" xfId="8" xr:uid="{4EC16103-BFF6-4C1C-AAE9-DE401DF54BEB}"/>
    <cellStyle name="Millares 3" xfId="13" xr:uid="{0EC2AD26-5078-4105-8F2F-FADE11A06072}"/>
    <cellStyle name="Normal" xfId="0" builtinId="0"/>
    <cellStyle name="Normal 2" xfId="2" xr:uid="{71D7C93B-8FA0-4835-9AEA-2BE94C5D395B}"/>
    <cellStyle name="Normal 3" xfId="7" xr:uid="{E2561CCC-BAB2-46AB-B522-E05D4DA13D5D}"/>
    <cellStyle name="Normal 3 2" xfId="10" xr:uid="{61ADFAD9-9588-4286-A14B-8482CA5AE883}"/>
    <cellStyle name="Normal 4" xfId="12" xr:uid="{ED75CCAC-192D-4D97-A160-83F8F8EBB320}"/>
    <cellStyle name="Percent 2" xfId="3" xr:uid="{6EFD6572-9A66-44CA-B3B1-DC7C6B715D46}"/>
    <cellStyle name="Porcentaje" xfId="1" builtinId="5"/>
    <cellStyle name="Porcentaje 2" xfId="9" xr:uid="{766929E6-A8C9-48D1-A218-94A656DECC18}"/>
  </cellStyles>
  <dxfs count="0"/>
  <tableStyles count="0" defaultTableStyle="TableStyleMedium2" defaultPivotStyle="PivotStyleLight16"/>
  <colors>
    <mruColors>
      <color rgb="FF0070C0"/>
      <color rgb="FFE020A9"/>
      <color rgb="FFEB6BC6"/>
      <color rgb="FF00B0F0"/>
      <color rgb="FF2980B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externalLink" Target="externalLinks/externalLink1.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24.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3" Type="http://schemas.openxmlformats.org/officeDocument/2006/relationships/chartUserShapes" Target="../drawings/drawing28.xml"/><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3"/>
    </mc:Choice>
    <mc:Fallback>
      <c:style val="3"/>
    </mc:Fallback>
  </mc:AlternateContent>
  <c:chart>
    <c:autoTitleDeleted val="1"/>
    <c:plotArea>
      <c:layout>
        <c:manualLayout>
          <c:layoutTarget val="inner"/>
          <c:xMode val="edge"/>
          <c:yMode val="edge"/>
          <c:x val="6.6327134994511108E-2"/>
          <c:y val="0.12219773107323867"/>
          <c:w val="0.87976581765324091"/>
          <c:h val="0.7160219966078295"/>
        </c:manualLayout>
      </c:layout>
      <c:areaChart>
        <c:grouping val="stacked"/>
        <c:varyColors val="0"/>
        <c:ser>
          <c:idx val="1"/>
          <c:order val="0"/>
          <c:spPr>
            <a:solidFill>
              <a:schemeClr val="accent4">
                <a:lumMod val="75000"/>
              </a:schemeClr>
            </a:solidFill>
            <a:ln w="25400">
              <a:noFill/>
            </a:ln>
          </c:spPr>
          <c:cat>
            <c:numRef>
              <c:f>DATA!$F$12:$F$107</c:f>
              <c:numCache>
                <c:formatCode>General</c:formatCode>
                <c:ptCount val="96"/>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pt idx="25">
                  <c:v>26</c:v>
                </c:pt>
                <c:pt idx="26">
                  <c:v>27</c:v>
                </c:pt>
                <c:pt idx="27">
                  <c:v>28</c:v>
                </c:pt>
                <c:pt idx="28">
                  <c:v>29</c:v>
                </c:pt>
                <c:pt idx="29">
                  <c:v>30</c:v>
                </c:pt>
                <c:pt idx="30">
                  <c:v>31</c:v>
                </c:pt>
                <c:pt idx="31">
                  <c:v>32</c:v>
                </c:pt>
                <c:pt idx="32">
                  <c:v>33</c:v>
                </c:pt>
                <c:pt idx="33">
                  <c:v>34</c:v>
                </c:pt>
                <c:pt idx="34">
                  <c:v>35</c:v>
                </c:pt>
                <c:pt idx="35">
                  <c:v>36</c:v>
                </c:pt>
                <c:pt idx="36">
                  <c:v>37</c:v>
                </c:pt>
                <c:pt idx="37">
                  <c:v>38</c:v>
                </c:pt>
                <c:pt idx="38">
                  <c:v>39</c:v>
                </c:pt>
                <c:pt idx="39">
                  <c:v>40</c:v>
                </c:pt>
                <c:pt idx="40">
                  <c:v>41</c:v>
                </c:pt>
                <c:pt idx="41">
                  <c:v>42</c:v>
                </c:pt>
                <c:pt idx="42">
                  <c:v>43</c:v>
                </c:pt>
                <c:pt idx="43">
                  <c:v>44</c:v>
                </c:pt>
                <c:pt idx="44">
                  <c:v>45</c:v>
                </c:pt>
                <c:pt idx="45">
                  <c:v>46</c:v>
                </c:pt>
                <c:pt idx="46">
                  <c:v>47</c:v>
                </c:pt>
                <c:pt idx="47">
                  <c:v>48</c:v>
                </c:pt>
                <c:pt idx="48">
                  <c:v>49</c:v>
                </c:pt>
                <c:pt idx="49">
                  <c:v>50</c:v>
                </c:pt>
                <c:pt idx="50">
                  <c:v>51</c:v>
                </c:pt>
                <c:pt idx="51">
                  <c:v>52</c:v>
                </c:pt>
                <c:pt idx="52">
                  <c:v>53</c:v>
                </c:pt>
                <c:pt idx="53">
                  <c:v>54</c:v>
                </c:pt>
                <c:pt idx="54">
                  <c:v>55</c:v>
                </c:pt>
                <c:pt idx="55">
                  <c:v>56</c:v>
                </c:pt>
                <c:pt idx="56">
                  <c:v>57</c:v>
                </c:pt>
                <c:pt idx="57">
                  <c:v>58</c:v>
                </c:pt>
                <c:pt idx="58">
                  <c:v>59</c:v>
                </c:pt>
                <c:pt idx="59">
                  <c:v>60</c:v>
                </c:pt>
                <c:pt idx="60">
                  <c:v>61</c:v>
                </c:pt>
                <c:pt idx="61">
                  <c:v>62</c:v>
                </c:pt>
                <c:pt idx="62">
                  <c:v>63</c:v>
                </c:pt>
                <c:pt idx="63">
                  <c:v>64</c:v>
                </c:pt>
                <c:pt idx="64">
                  <c:v>65</c:v>
                </c:pt>
                <c:pt idx="65">
                  <c:v>66</c:v>
                </c:pt>
                <c:pt idx="66">
                  <c:v>67</c:v>
                </c:pt>
                <c:pt idx="67">
                  <c:v>68</c:v>
                </c:pt>
                <c:pt idx="68">
                  <c:v>69</c:v>
                </c:pt>
                <c:pt idx="69">
                  <c:v>70</c:v>
                </c:pt>
                <c:pt idx="70">
                  <c:v>71</c:v>
                </c:pt>
                <c:pt idx="71">
                  <c:v>72</c:v>
                </c:pt>
                <c:pt idx="72">
                  <c:v>73</c:v>
                </c:pt>
                <c:pt idx="73">
                  <c:v>74</c:v>
                </c:pt>
                <c:pt idx="74">
                  <c:v>75</c:v>
                </c:pt>
                <c:pt idx="75">
                  <c:v>76</c:v>
                </c:pt>
                <c:pt idx="76">
                  <c:v>77</c:v>
                </c:pt>
                <c:pt idx="77">
                  <c:v>78</c:v>
                </c:pt>
                <c:pt idx="78">
                  <c:v>79</c:v>
                </c:pt>
                <c:pt idx="79">
                  <c:v>80</c:v>
                </c:pt>
                <c:pt idx="80">
                  <c:v>81</c:v>
                </c:pt>
                <c:pt idx="81">
                  <c:v>82</c:v>
                </c:pt>
                <c:pt idx="82">
                  <c:v>83</c:v>
                </c:pt>
                <c:pt idx="83">
                  <c:v>84</c:v>
                </c:pt>
                <c:pt idx="84">
                  <c:v>85</c:v>
                </c:pt>
                <c:pt idx="85">
                  <c:v>86</c:v>
                </c:pt>
                <c:pt idx="86">
                  <c:v>87</c:v>
                </c:pt>
                <c:pt idx="87">
                  <c:v>88</c:v>
                </c:pt>
                <c:pt idx="88">
                  <c:v>89</c:v>
                </c:pt>
                <c:pt idx="89">
                  <c:v>90</c:v>
                </c:pt>
                <c:pt idx="90">
                  <c:v>91</c:v>
                </c:pt>
                <c:pt idx="91">
                  <c:v>92</c:v>
                </c:pt>
                <c:pt idx="92">
                  <c:v>93</c:v>
                </c:pt>
                <c:pt idx="93">
                  <c:v>94</c:v>
                </c:pt>
                <c:pt idx="94">
                  <c:v>95</c:v>
                </c:pt>
                <c:pt idx="95">
                  <c:v>96</c:v>
                </c:pt>
              </c:numCache>
            </c:numRef>
          </c:cat>
          <c:val>
            <c:numRef>
              <c:f>DATA!$G$12:$G$107</c:f>
              <c:numCache>
                <c:formatCode>_(* #,##0.00_);_(* \(#,##0.00\);_(* "-"??_);_(@_)</c:formatCode>
                <c:ptCount val="96"/>
                <c:pt idx="0">
                  <c:v>7512.2934599999999</c:v>
                </c:pt>
                <c:pt idx="1">
                  <c:v>7488.4208600000002</c:v>
                </c:pt>
                <c:pt idx="2">
                  <c:v>7485.7740000000003</c:v>
                </c:pt>
                <c:pt idx="3">
                  <c:v>7479.4371899999996</c:v>
                </c:pt>
                <c:pt idx="4">
                  <c:v>7472.6771900000003</c:v>
                </c:pt>
                <c:pt idx="5">
                  <c:v>7468.8641600000001</c:v>
                </c:pt>
                <c:pt idx="6">
                  <c:v>7467.44974</c:v>
                </c:pt>
                <c:pt idx="7">
                  <c:v>7466.5358999999999</c:v>
                </c:pt>
                <c:pt idx="8">
                  <c:v>7456.2496899999996</c:v>
                </c:pt>
                <c:pt idx="9">
                  <c:v>7446.0043999999998</c:v>
                </c:pt>
                <c:pt idx="10">
                  <c:v>7437.7225900000003</c:v>
                </c:pt>
                <c:pt idx="11">
                  <c:v>7436.4557000000004</c:v>
                </c:pt>
                <c:pt idx="12">
                  <c:v>7433.4435100000001</c:v>
                </c:pt>
                <c:pt idx="13">
                  <c:v>7427.5114800000001</c:v>
                </c:pt>
                <c:pt idx="14">
                  <c:v>7425.5568199999998</c:v>
                </c:pt>
                <c:pt idx="15">
                  <c:v>7424.0477899999996</c:v>
                </c:pt>
                <c:pt idx="16">
                  <c:v>7418.2340899999999</c:v>
                </c:pt>
                <c:pt idx="17">
                  <c:v>7406.6011500000004</c:v>
                </c:pt>
                <c:pt idx="18">
                  <c:v>7392.6883500000004</c:v>
                </c:pt>
                <c:pt idx="19">
                  <c:v>7391.11157</c:v>
                </c:pt>
                <c:pt idx="20">
                  <c:v>7388.8442299999997</c:v>
                </c:pt>
                <c:pt idx="21">
                  <c:v>7385.5569400000004</c:v>
                </c:pt>
                <c:pt idx="22">
                  <c:v>7376.8814599999996</c:v>
                </c:pt>
                <c:pt idx="23">
                  <c:v>7375.4333500000002</c:v>
                </c:pt>
                <c:pt idx="24">
                  <c:v>7360.4239399999997</c:v>
                </c:pt>
                <c:pt idx="25">
                  <c:v>7353.5521200000003</c:v>
                </c:pt>
                <c:pt idx="26">
                  <c:v>7332.5936400000001</c:v>
                </c:pt>
                <c:pt idx="27">
                  <c:v>7325.77657</c:v>
                </c:pt>
                <c:pt idx="28">
                  <c:v>7321.7778399999997</c:v>
                </c:pt>
                <c:pt idx="29">
                  <c:v>7315.7084100000002</c:v>
                </c:pt>
                <c:pt idx="30">
                  <c:v>7302.4169499999998</c:v>
                </c:pt>
                <c:pt idx="31">
                  <c:v>7297.7578599999997</c:v>
                </c:pt>
                <c:pt idx="32">
                  <c:v>7274.9437600000001</c:v>
                </c:pt>
                <c:pt idx="33">
                  <c:v>7272.9325799999997</c:v>
                </c:pt>
                <c:pt idx="34">
                  <c:v>7272.92418</c:v>
                </c:pt>
                <c:pt idx="35">
                  <c:v>7272.3503099999998</c:v>
                </c:pt>
                <c:pt idx="36">
                  <c:v>7265.1723400000001</c:v>
                </c:pt>
                <c:pt idx="37">
                  <c:v>7260.3799900000004</c:v>
                </c:pt>
                <c:pt idx="38">
                  <c:v>7209.18408</c:v>
                </c:pt>
                <c:pt idx="39">
                  <c:v>7201.4480800000001</c:v>
                </c:pt>
                <c:pt idx="40">
                  <c:v>7199.8928699999997</c:v>
                </c:pt>
                <c:pt idx="41">
                  <c:v>7199.7730899999997</c:v>
                </c:pt>
                <c:pt idx="42">
                  <c:v>7199.1970799999999</c:v>
                </c:pt>
                <c:pt idx="43">
                  <c:v>7165.2007400000002</c:v>
                </c:pt>
                <c:pt idx="44">
                  <c:v>7157.4031800000002</c:v>
                </c:pt>
                <c:pt idx="45">
                  <c:v>7133.6704399999999</c:v>
                </c:pt>
                <c:pt idx="46">
                  <c:v>7131.7306200000003</c:v>
                </c:pt>
                <c:pt idx="47">
                  <c:v>7121.2696800000003</c:v>
                </c:pt>
                <c:pt idx="48">
                  <c:v>7115.6830399999999</c:v>
                </c:pt>
                <c:pt idx="49">
                  <c:v>7085.1916199999996</c:v>
                </c:pt>
                <c:pt idx="50">
                  <c:v>7056.9703300000001</c:v>
                </c:pt>
                <c:pt idx="51">
                  <c:v>7040.7844299999997</c:v>
                </c:pt>
                <c:pt idx="52">
                  <c:v>7013.0083599999998</c:v>
                </c:pt>
                <c:pt idx="53">
                  <c:v>7009.1999299999998</c:v>
                </c:pt>
                <c:pt idx="54">
                  <c:v>6981.5928599999997</c:v>
                </c:pt>
                <c:pt idx="55">
                  <c:v>6930.7728200000001</c:v>
                </c:pt>
                <c:pt idx="56">
                  <c:v>6919.6149699999996</c:v>
                </c:pt>
                <c:pt idx="57">
                  <c:v>6831.49</c:v>
                </c:pt>
                <c:pt idx="58">
                  <c:v>6817.7395999999999</c:v>
                </c:pt>
                <c:pt idx="59">
                  <c:v>6815.5384999999997</c:v>
                </c:pt>
                <c:pt idx="60">
                  <c:v>6776.32618</c:v>
                </c:pt>
                <c:pt idx="61">
                  <c:v>6715.3147200000003</c:v>
                </c:pt>
                <c:pt idx="62">
                  <c:v>6646.3612499999999</c:v>
                </c:pt>
                <c:pt idx="63">
                  <c:v>6610.90326</c:v>
                </c:pt>
                <c:pt idx="64">
                  <c:v>6586.5661799999998</c:v>
                </c:pt>
                <c:pt idx="65">
                  <c:v>6581.5754100000004</c:v>
                </c:pt>
                <c:pt idx="66">
                  <c:v>6574.3514599999999</c:v>
                </c:pt>
                <c:pt idx="67">
                  <c:v>6544.6941800000004</c:v>
                </c:pt>
                <c:pt idx="68">
                  <c:v>6494.4011399999999</c:v>
                </c:pt>
                <c:pt idx="69">
                  <c:v>6492.1689800000004</c:v>
                </c:pt>
                <c:pt idx="70">
                  <c:v>6490.1904000000004</c:v>
                </c:pt>
                <c:pt idx="71">
                  <c:v>6456.3394900000003</c:v>
                </c:pt>
                <c:pt idx="72">
                  <c:v>6453.1112800000001</c:v>
                </c:pt>
                <c:pt idx="73">
                  <c:v>6428.0441000000001</c:v>
                </c:pt>
                <c:pt idx="74">
                  <c:v>6408.9203699999998</c:v>
                </c:pt>
                <c:pt idx="75">
                  <c:v>6310.5014499999997</c:v>
                </c:pt>
                <c:pt idx="76">
                  <c:v>6309.1968800000004</c:v>
                </c:pt>
                <c:pt idx="77">
                  <c:v>6284.0828600000004</c:v>
                </c:pt>
                <c:pt idx="78">
                  <c:v>6277.9271399999998</c:v>
                </c:pt>
                <c:pt idx="79">
                  <c:v>6261.8794799999996</c:v>
                </c:pt>
                <c:pt idx="80">
                  <c:v>6244.1081400000003</c:v>
                </c:pt>
                <c:pt idx="81">
                  <c:v>6238.6127399999996</c:v>
                </c:pt>
                <c:pt idx="82">
                  <c:v>6232.9304000000002</c:v>
                </c:pt>
                <c:pt idx="83">
                  <c:v>6224.1500999999998</c:v>
                </c:pt>
                <c:pt idx="84">
                  <c:v>6222.2894100000003</c:v>
                </c:pt>
                <c:pt idx="85">
                  <c:v>6221.85599</c:v>
                </c:pt>
                <c:pt idx="86">
                  <c:v>6205.5130399999998</c:v>
                </c:pt>
                <c:pt idx="87">
                  <c:v>6203.1996900000004</c:v>
                </c:pt>
                <c:pt idx="88">
                  <c:v>6201.09951</c:v>
                </c:pt>
                <c:pt idx="89">
                  <c:v>6178.4974300000003</c:v>
                </c:pt>
                <c:pt idx="90">
                  <c:v>6177.8187799999996</c:v>
                </c:pt>
                <c:pt idx="91">
                  <c:v>6163.8979799999997</c:v>
                </c:pt>
                <c:pt idx="92">
                  <c:v>6159.2753899999998</c:v>
                </c:pt>
                <c:pt idx="93">
                  <c:v>6153.9321799999998</c:v>
                </c:pt>
                <c:pt idx="94">
                  <c:v>6149.44265</c:v>
                </c:pt>
                <c:pt idx="95">
                  <c:v>6139.8330400000004</c:v>
                </c:pt>
              </c:numCache>
            </c:numRef>
          </c:val>
          <c:extLst>
            <c:ext xmlns:c16="http://schemas.microsoft.com/office/drawing/2014/chart" uri="{C3380CC4-5D6E-409C-BE32-E72D297353CC}">
              <c16:uniqueId val="{00000000-7221-40CF-9BCB-AC09A6A982A3}"/>
            </c:ext>
          </c:extLst>
        </c:ser>
        <c:dLbls>
          <c:showLegendKey val="0"/>
          <c:showVal val="0"/>
          <c:showCatName val="0"/>
          <c:showSerName val="0"/>
          <c:showPercent val="0"/>
          <c:showBubbleSize val="0"/>
        </c:dLbls>
        <c:axId val="163506048"/>
        <c:axId val="163729408"/>
      </c:areaChart>
      <c:catAx>
        <c:axId val="163506048"/>
        <c:scaling>
          <c:orientation val="minMax"/>
        </c:scaling>
        <c:delete val="1"/>
        <c:axPos val="b"/>
        <c:title>
          <c:tx>
            <c:rich>
              <a:bodyPr/>
              <a:lstStyle/>
              <a:p>
                <a:pPr>
                  <a:defRPr b="0"/>
                </a:pPr>
                <a:r>
                  <a:rPr lang="es-PE" b="0"/>
                  <a:t>Tiempo (h)</a:t>
                </a:r>
              </a:p>
            </c:rich>
          </c:tx>
          <c:layout>
            <c:manualLayout>
              <c:xMode val="edge"/>
              <c:yMode val="edge"/>
              <c:x val="0.88304033584796848"/>
              <c:y val="0.86048893345945254"/>
            </c:manualLayout>
          </c:layout>
          <c:overlay val="0"/>
        </c:title>
        <c:numFmt formatCode="General" sourceLinked="1"/>
        <c:majorTickMark val="out"/>
        <c:minorTickMark val="none"/>
        <c:tickLblPos val="nextTo"/>
        <c:crossAx val="163729408"/>
        <c:crosses val="autoZero"/>
        <c:auto val="1"/>
        <c:lblAlgn val="ctr"/>
        <c:lblOffset val="100"/>
        <c:tickMarkSkip val="2"/>
        <c:noMultiLvlLbl val="0"/>
      </c:catAx>
      <c:valAx>
        <c:axId val="163729408"/>
        <c:scaling>
          <c:orientation val="minMax"/>
          <c:max val="7500"/>
          <c:min val="0"/>
        </c:scaling>
        <c:delete val="0"/>
        <c:axPos val="l"/>
        <c:majorGridlines>
          <c:spPr>
            <a:ln>
              <a:noFill/>
            </a:ln>
          </c:spPr>
        </c:majorGridlines>
        <c:title>
          <c:tx>
            <c:rich>
              <a:bodyPr rot="0" vert="horz"/>
              <a:lstStyle/>
              <a:p>
                <a:pPr>
                  <a:defRPr b="0"/>
                </a:pPr>
                <a:r>
                  <a:rPr lang="es-PE" b="0"/>
                  <a:t>(MW)</a:t>
                </a:r>
              </a:p>
            </c:rich>
          </c:tx>
          <c:layout>
            <c:manualLayout>
              <c:xMode val="edge"/>
              <c:yMode val="edge"/>
              <c:x val="3.0284675953967291E-2"/>
              <c:y val="4.0574327566225775E-2"/>
            </c:manualLayout>
          </c:layout>
          <c:overlay val="0"/>
        </c:title>
        <c:numFmt formatCode="#\ ##0" sourceLinked="0"/>
        <c:majorTickMark val="out"/>
        <c:minorTickMark val="none"/>
        <c:tickLblPos val="nextTo"/>
        <c:spPr>
          <a:noFill/>
          <a:ln>
            <a:noFill/>
          </a:ln>
        </c:spPr>
        <c:txPr>
          <a:bodyPr rot="0" vert="horz"/>
          <a:lstStyle/>
          <a:p>
            <a:pPr>
              <a:defRPr/>
            </a:pPr>
            <a:endParaRPr lang="es-PE"/>
          </a:p>
        </c:txPr>
        <c:crossAx val="163506048"/>
        <c:crosses val="autoZero"/>
        <c:crossBetween val="midCat"/>
        <c:majorUnit val="800"/>
      </c:valAx>
      <c:spPr>
        <a:noFill/>
        <a:ln>
          <a:noFill/>
        </a:ln>
      </c:spPr>
    </c:plotArea>
    <c:plotVisOnly val="1"/>
    <c:dispBlanksAs val="zero"/>
    <c:showDLblsOverMax val="0"/>
  </c:chart>
  <c:spPr>
    <a:solidFill>
      <a:schemeClr val="bg1">
        <a:lumMod val="95000"/>
      </a:schemeClr>
    </a:solidFill>
    <a:ln>
      <a:noFill/>
    </a:ln>
  </c:spPr>
  <c:txPr>
    <a:bodyPr/>
    <a:lstStyle/>
    <a:p>
      <a:pPr>
        <a:defRPr sz="800">
          <a:solidFill>
            <a:schemeClr val="accent1">
              <a:lumMod val="50000"/>
            </a:schemeClr>
          </a:solidFill>
          <a:latin typeface="Segoe UI" panose="020B0502040204020203" pitchFamily="34" charset="0"/>
          <a:cs typeface="Segoe UI" panose="020B0502040204020203" pitchFamily="34" charset="0"/>
        </a:defRPr>
      </a:pPr>
      <a:endParaRPr lang="es-PE"/>
    </a:p>
  </c:txPr>
  <c:printSettings>
    <c:headerFooter alignWithMargins="0"/>
    <c:pageMargins b="1" l="0.75" r="0.75" t="1" header="0.5" footer="0.5"/>
    <c:pageSetup paperSize="9" orientation="landscape"/>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923815895562076"/>
          <c:y val="3.4946375150660826E-2"/>
          <c:w val="0.7907618410443793"/>
          <c:h val="0.67384445559721495"/>
        </c:manualLayout>
      </c:layout>
      <c:barChart>
        <c:barDir val="col"/>
        <c:grouping val="stacked"/>
        <c:varyColors val="0"/>
        <c:ser>
          <c:idx val="0"/>
          <c:order val="0"/>
          <c:tx>
            <c:strRef>
              <c:f>DATA!$J$12</c:f>
              <c:strCache>
                <c:ptCount val="1"/>
                <c:pt idx="0">
                  <c:v>HIDRO</c:v>
                </c:pt>
              </c:strCache>
            </c:strRef>
          </c:tx>
          <c:spPr>
            <a:solidFill>
              <a:srgbClr val="0070C0"/>
            </a:solidFill>
            <a:ln>
              <a:noFill/>
            </a:ln>
            <a:effectLst/>
          </c:spPr>
          <c:invertIfNegative val="0"/>
          <c:cat>
            <c:strRef>
              <c:f>DATA!$K$11:$V$11</c:f>
              <c:strCache>
                <c:ptCount val="12"/>
                <c:pt idx="0">
                  <c:v>ENE</c:v>
                </c:pt>
                <c:pt idx="1">
                  <c:v>FEB</c:v>
                </c:pt>
                <c:pt idx="2">
                  <c:v>MAR</c:v>
                </c:pt>
                <c:pt idx="3">
                  <c:v>ABR</c:v>
                </c:pt>
                <c:pt idx="4">
                  <c:v>MAY</c:v>
                </c:pt>
                <c:pt idx="5">
                  <c:v>JUN</c:v>
                </c:pt>
                <c:pt idx="6">
                  <c:v>JUL</c:v>
                </c:pt>
                <c:pt idx="7">
                  <c:v>AGO</c:v>
                </c:pt>
                <c:pt idx="8">
                  <c:v>SET</c:v>
                </c:pt>
                <c:pt idx="9">
                  <c:v>OCT</c:v>
                </c:pt>
                <c:pt idx="10">
                  <c:v>NOV</c:v>
                </c:pt>
                <c:pt idx="11">
                  <c:v>DIC</c:v>
                </c:pt>
              </c:strCache>
            </c:strRef>
          </c:cat>
          <c:val>
            <c:numRef>
              <c:f>DATA!$K$12:$V$12</c:f>
              <c:numCache>
                <c:formatCode>_(* #,##0.00_);_(* \(#,##0.00\);_(* "-"??_);_(@_)</c:formatCode>
                <c:ptCount val="12"/>
                <c:pt idx="0">
                  <c:v>3942.1151099999988</c:v>
                </c:pt>
                <c:pt idx="1">
                  <c:v>4553.92706</c:v>
                </c:pt>
                <c:pt idx="2">
                  <c:v>4666.1270100000002</c:v>
                </c:pt>
                <c:pt idx="3">
                  <c:v>4623.0061000000014</c:v>
                </c:pt>
                <c:pt idx="4">
                  <c:v>3789.1081300000001</c:v>
                </c:pt>
                <c:pt idx="5">
                  <c:v>3508.7220100000009</c:v>
                </c:pt>
                <c:pt idx="6">
                  <c:v>3280.6296299999999</c:v>
                </c:pt>
                <c:pt idx="7">
                  <c:v>3127.1844900000015</c:v>
                </c:pt>
                <c:pt idx="8">
                  <c:v>3321.0818200000008</c:v>
                </c:pt>
                <c:pt idx="9">
                  <c:v>3245.5016299999997</c:v>
                </c:pt>
                <c:pt idx="10">
                  <c:v>2928.3185600000015</c:v>
                </c:pt>
                <c:pt idx="11">
                  <c:v>2631.9839400000019</c:v>
                </c:pt>
              </c:numCache>
            </c:numRef>
          </c:val>
          <c:extLst>
            <c:ext xmlns:c16="http://schemas.microsoft.com/office/drawing/2014/chart" uri="{C3380CC4-5D6E-409C-BE32-E72D297353CC}">
              <c16:uniqueId val="{00000000-40A7-4EBB-9EF9-14CD4FE3817F}"/>
            </c:ext>
          </c:extLst>
        </c:ser>
        <c:ser>
          <c:idx val="1"/>
          <c:order val="1"/>
          <c:tx>
            <c:strRef>
              <c:f>DATA!$J$13</c:f>
              <c:strCache>
                <c:ptCount val="1"/>
                <c:pt idx="0">
                  <c:v>CICLO COMBINADO</c:v>
                </c:pt>
              </c:strCache>
            </c:strRef>
          </c:tx>
          <c:spPr>
            <a:solidFill>
              <a:schemeClr val="accent2"/>
            </a:solidFill>
            <a:ln>
              <a:noFill/>
            </a:ln>
            <a:effectLst/>
          </c:spPr>
          <c:invertIfNegative val="0"/>
          <c:cat>
            <c:strRef>
              <c:f>DATA!$K$11:$V$11</c:f>
              <c:strCache>
                <c:ptCount val="12"/>
                <c:pt idx="0">
                  <c:v>ENE</c:v>
                </c:pt>
                <c:pt idx="1">
                  <c:v>FEB</c:v>
                </c:pt>
                <c:pt idx="2">
                  <c:v>MAR</c:v>
                </c:pt>
                <c:pt idx="3">
                  <c:v>ABR</c:v>
                </c:pt>
                <c:pt idx="4">
                  <c:v>MAY</c:v>
                </c:pt>
                <c:pt idx="5">
                  <c:v>JUN</c:v>
                </c:pt>
                <c:pt idx="6">
                  <c:v>JUL</c:v>
                </c:pt>
                <c:pt idx="7">
                  <c:v>AGO</c:v>
                </c:pt>
                <c:pt idx="8">
                  <c:v>SET</c:v>
                </c:pt>
                <c:pt idx="9">
                  <c:v>OCT</c:v>
                </c:pt>
                <c:pt idx="10">
                  <c:v>NOV</c:v>
                </c:pt>
                <c:pt idx="11">
                  <c:v>DIC</c:v>
                </c:pt>
              </c:strCache>
            </c:strRef>
          </c:cat>
          <c:val>
            <c:numRef>
              <c:f>DATA!$K$13:$V$13</c:f>
              <c:numCache>
                <c:formatCode>_(* #,##0.00_);_(* \(#,##0.00\);_(* "-"??_);_(@_)</c:formatCode>
                <c:ptCount val="12"/>
                <c:pt idx="0">
                  <c:v>2646.8073699999995</c:v>
                </c:pt>
                <c:pt idx="1">
                  <c:v>2070.10943</c:v>
                </c:pt>
                <c:pt idx="2">
                  <c:v>1736.65085</c:v>
                </c:pt>
                <c:pt idx="3">
                  <c:v>1612.3004700000001</c:v>
                </c:pt>
                <c:pt idx="4">
                  <c:v>2155.7913200000003</c:v>
                </c:pt>
                <c:pt idx="5">
                  <c:v>2451.7892999999995</c:v>
                </c:pt>
                <c:pt idx="6">
                  <c:v>2821.3437400000003</c:v>
                </c:pt>
                <c:pt idx="7">
                  <c:v>3029.5285800000006</c:v>
                </c:pt>
                <c:pt idx="8">
                  <c:v>3084.2425000000003</c:v>
                </c:pt>
                <c:pt idx="9">
                  <c:v>3090.4429500000001</c:v>
                </c:pt>
                <c:pt idx="10">
                  <c:v>2979.2048500000001</c:v>
                </c:pt>
                <c:pt idx="11">
                  <c:v>2979.5146199999999</c:v>
                </c:pt>
              </c:numCache>
            </c:numRef>
          </c:val>
          <c:extLst>
            <c:ext xmlns:c16="http://schemas.microsoft.com/office/drawing/2014/chart" uri="{C3380CC4-5D6E-409C-BE32-E72D297353CC}">
              <c16:uniqueId val="{00000001-40A7-4EBB-9EF9-14CD4FE3817F}"/>
            </c:ext>
          </c:extLst>
        </c:ser>
        <c:ser>
          <c:idx val="2"/>
          <c:order val="2"/>
          <c:tx>
            <c:strRef>
              <c:f>DATA!$J$14</c:f>
              <c:strCache>
                <c:ptCount val="1"/>
                <c:pt idx="0">
                  <c:v>MOTOR DE COMBUSTIÓN INTERNA</c:v>
                </c:pt>
              </c:strCache>
            </c:strRef>
          </c:tx>
          <c:spPr>
            <a:solidFill>
              <a:schemeClr val="accent3"/>
            </a:solidFill>
            <a:ln>
              <a:noFill/>
            </a:ln>
            <a:effectLst/>
          </c:spPr>
          <c:invertIfNegative val="0"/>
          <c:cat>
            <c:strRef>
              <c:f>DATA!$K$11:$V$11</c:f>
              <c:strCache>
                <c:ptCount val="12"/>
                <c:pt idx="0">
                  <c:v>ENE</c:v>
                </c:pt>
                <c:pt idx="1">
                  <c:v>FEB</c:v>
                </c:pt>
                <c:pt idx="2">
                  <c:v>MAR</c:v>
                </c:pt>
                <c:pt idx="3">
                  <c:v>ABR</c:v>
                </c:pt>
                <c:pt idx="4">
                  <c:v>MAY</c:v>
                </c:pt>
                <c:pt idx="5">
                  <c:v>JUN</c:v>
                </c:pt>
                <c:pt idx="6">
                  <c:v>JUL</c:v>
                </c:pt>
                <c:pt idx="7">
                  <c:v>AGO</c:v>
                </c:pt>
                <c:pt idx="8">
                  <c:v>SET</c:v>
                </c:pt>
                <c:pt idx="9">
                  <c:v>OCT</c:v>
                </c:pt>
                <c:pt idx="10">
                  <c:v>NOV</c:v>
                </c:pt>
                <c:pt idx="11">
                  <c:v>DIC</c:v>
                </c:pt>
              </c:strCache>
            </c:strRef>
          </c:cat>
          <c:val>
            <c:numRef>
              <c:f>DATA!$K$14:$V$14</c:f>
              <c:numCache>
                <c:formatCode>_(* #,##0.00_);_(* \(#,##0.00\);_(* "-"??_);_(@_)</c:formatCode>
                <c:ptCount val="12"/>
                <c:pt idx="0">
                  <c:v>32.061810000000001</c:v>
                </c:pt>
                <c:pt idx="1">
                  <c:v>32.854439999999997</c:v>
                </c:pt>
                <c:pt idx="2">
                  <c:v>10.685199999999998</c:v>
                </c:pt>
                <c:pt idx="3">
                  <c:v>29.312619999999995</c:v>
                </c:pt>
                <c:pt idx="4">
                  <c:v>31.047529999999998</c:v>
                </c:pt>
                <c:pt idx="5">
                  <c:v>30.749010000000002</c:v>
                </c:pt>
                <c:pt idx="6">
                  <c:v>30.393549999999998</c:v>
                </c:pt>
                <c:pt idx="7">
                  <c:v>25.907869999999999</c:v>
                </c:pt>
                <c:pt idx="8">
                  <c:v>31.943309999999997</c:v>
                </c:pt>
                <c:pt idx="9">
                  <c:v>33.109440000000006</c:v>
                </c:pt>
                <c:pt idx="10">
                  <c:v>34.173600000000008</c:v>
                </c:pt>
                <c:pt idx="11">
                  <c:v>31.700990000000001</c:v>
                </c:pt>
              </c:numCache>
            </c:numRef>
          </c:val>
          <c:extLst>
            <c:ext xmlns:c16="http://schemas.microsoft.com/office/drawing/2014/chart" uri="{C3380CC4-5D6E-409C-BE32-E72D297353CC}">
              <c16:uniqueId val="{00000002-40A7-4EBB-9EF9-14CD4FE3817F}"/>
            </c:ext>
          </c:extLst>
        </c:ser>
        <c:ser>
          <c:idx val="3"/>
          <c:order val="3"/>
          <c:tx>
            <c:strRef>
              <c:f>DATA!$J$15</c:f>
              <c:strCache>
                <c:ptCount val="1"/>
                <c:pt idx="0">
                  <c:v>TURBINA DE GAS</c:v>
                </c:pt>
              </c:strCache>
            </c:strRef>
          </c:tx>
          <c:spPr>
            <a:solidFill>
              <a:srgbClr val="C00000"/>
            </a:solidFill>
            <a:ln>
              <a:noFill/>
            </a:ln>
            <a:effectLst/>
          </c:spPr>
          <c:invertIfNegative val="0"/>
          <c:cat>
            <c:strRef>
              <c:f>DATA!$K$11:$V$11</c:f>
              <c:strCache>
                <c:ptCount val="12"/>
                <c:pt idx="0">
                  <c:v>ENE</c:v>
                </c:pt>
                <c:pt idx="1">
                  <c:v>FEB</c:v>
                </c:pt>
                <c:pt idx="2">
                  <c:v>MAR</c:v>
                </c:pt>
                <c:pt idx="3">
                  <c:v>ABR</c:v>
                </c:pt>
                <c:pt idx="4">
                  <c:v>MAY</c:v>
                </c:pt>
                <c:pt idx="5">
                  <c:v>JUN</c:v>
                </c:pt>
                <c:pt idx="6">
                  <c:v>JUL</c:v>
                </c:pt>
                <c:pt idx="7">
                  <c:v>AGO</c:v>
                </c:pt>
                <c:pt idx="8">
                  <c:v>SET</c:v>
                </c:pt>
                <c:pt idx="9">
                  <c:v>OCT</c:v>
                </c:pt>
                <c:pt idx="10">
                  <c:v>NOV</c:v>
                </c:pt>
                <c:pt idx="11">
                  <c:v>DIC</c:v>
                </c:pt>
              </c:strCache>
            </c:strRef>
          </c:cat>
          <c:val>
            <c:numRef>
              <c:f>DATA!$K$15:$V$15</c:f>
              <c:numCache>
                <c:formatCode>_(* #,##0.00_);_(* \(#,##0.00\);_(* "-"??_);_(@_)</c:formatCode>
                <c:ptCount val="12"/>
                <c:pt idx="0">
                  <c:v>111.92059999999999</c:v>
                </c:pt>
                <c:pt idx="1">
                  <c:v>330.29741000000001</c:v>
                </c:pt>
                <c:pt idx="2">
                  <c:v>333.23081999999999</c:v>
                </c:pt>
                <c:pt idx="3">
                  <c:v>447.16430000000003</c:v>
                </c:pt>
                <c:pt idx="4">
                  <c:v>721.19533999999999</c:v>
                </c:pt>
                <c:pt idx="5">
                  <c:v>743.92900000000009</c:v>
                </c:pt>
                <c:pt idx="6">
                  <c:v>537.51342</c:v>
                </c:pt>
                <c:pt idx="7">
                  <c:v>533.26605000000006</c:v>
                </c:pt>
                <c:pt idx="8">
                  <c:v>473.89159000000001</c:v>
                </c:pt>
                <c:pt idx="9">
                  <c:v>657.80392999999992</c:v>
                </c:pt>
                <c:pt idx="10">
                  <c:v>1046.57385</c:v>
                </c:pt>
                <c:pt idx="11">
                  <c:v>1458.66533</c:v>
                </c:pt>
              </c:numCache>
            </c:numRef>
          </c:val>
          <c:extLst>
            <c:ext xmlns:c16="http://schemas.microsoft.com/office/drawing/2014/chart" uri="{C3380CC4-5D6E-409C-BE32-E72D297353CC}">
              <c16:uniqueId val="{00000003-40A7-4EBB-9EF9-14CD4FE3817F}"/>
            </c:ext>
          </c:extLst>
        </c:ser>
        <c:ser>
          <c:idx val="4"/>
          <c:order val="4"/>
          <c:tx>
            <c:strRef>
              <c:f>DATA!$J$16</c:f>
              <c:strCache>
                <c:ptCount val="1"/>
                <c:pt idx="0">
                  <c:v>TURBINA DE VAPOR</c:v>
                </c:pt>
              </c:strCache>
            </c:strRef>
          </c:tx>
          <c:spPr>
            <a:solidFill>
              <a:schemeClr val="accent5"/>
            </a:solidFill>
            <a:ln>
              <a:noFill/>
            </a:ln>
            <a:effectLst/>
          </c:spPr>
          <c:invertIfNegative val="0"/>
          <c:cat>
            <c:strRef>
              <c:f>DATA!$K$11:$V$11</c:f>
              <c:strCache>
                <c:ptCount val="12"/>
                <c:pt idx="0">
                  <c:v>ENE</c:v>
                </c:pt>
                <c:pt idx="1">
                  <c:v>FEB</c:v>
                </c:pt>
                <c:pt idx="2">
                  <c:v>MAR</c:v>
                </c:pt>
                <c:pt idx="3">
                  <c:v>ABR</c:v>
                </c:pt>
                <c:pt idx="4">
                  <c:v>MAY</c:v>
                </c:pt>
                <c:pt idx="5">
                  <c:v>JUN</c:v>
                </c:pt>
                <c:pt idx="6">
                  <c:v>JUL</c:v>
                </c:pt>
                <c:pt idx="7">
                  <c:v>AGO</c:v>
                </c:pt>
                <c:pt idx="8">
                  <c:v>SET</c:v>
                </c:pt>
                <c:pt idx="9">
                  <c:v>OCT</c:v>
                </c:pt>
                <c:pt idx="10">
                  <c:v>NOV</c:v>
                </c:pt>
                <c:pt idx="11">
                  <c:v>DIC</c:v>
                </c:pt>
              </c:strCache>
            </c:strRef>
          </c:cat>
          <c:val>
            <c:numRef>
              <c:f>DATA!$K$16:$V$16</c:f>
              <c:numCache>
                <c:formatCode>_(* #,##0.00_);_(* \(#,##0.00\);_(* "-"??_);_(@_)</c:formatCode>
                <c:ptCount val="12"/>
                <c:pt idx="0">
                  <c:v>31.973510000000001</c:v>
                </c:pt>
                <c:pt idx="1">
                  <c:v>22.675939999999997</c:v>
                </c:pt>
                <c:pt idx="2">
                  <c:v>25.284209999999998</c:v>
                </c:pt>
                <c:pt idx="3">
                  <c:v>21.595469999999999</c:v>
                </c:pt>
                <c:pt idx="4">
                  <c:v>27.368500000000001</c:v>
                </c:pt>
                <c:pt idx="5">
                  <c:v>31.73676</c:v>
                </c:pt>
                <c:pt idx="6">
                  <c:v>138.33580999999998</c:v>
                </c:pt>
                <c:pt idx="7">
                  <c:v>53.500630000000001</c:v>
                </c:pt>
                <c:pt idx="8">
                  <c:v>45.373819999999995</c:v>
                </c:pt>
                <c:pt idx="9">
                  <c:v>33.25217</c:v>
                </c:pt>
                <c:pt idx="10">
                  <c:v>179.59147999999999</c:v>
                </c:pt>
                <c:pt idx="11">
                  <c:v>99.98845</c:v>
                </c:pt>
              </c:numCache>
            </c:numRef>
          </c:val>
          <c:extLst>
            <c:ext xmlns:c16="http://schemas.microsoft.com/office/drawing/2014/chart" uri="{C3380CC4-5D6E-409C-BE32-E72D297353CC}">
              <c16:uniqueId val="{00000004-40A7-4EBB-9EF9-14CD4FE3817F}"/>
            </c:ext>
          </c:extLst>
        </c:ser>
        <c:ser>
          <c:idx val="5"/>
          <c:order val="5"/>
          <c:tx>
            <c:strRef>
              <c:f>DATA!$J$17</c:f>
              <c:strCache>
                <c:ptCount val="1"/>
                <c:pt idx="0">
                  <c:v>AEROGENERADOR</c:v>
                </c:pt>
              </c:strCache>
            </c:strRef>
          </c:tx>
          <c:spPr>
            <a:solidFill>
              <a:schemeClr val="accent6"/>
            </a:solidFill>
            <a:ln>
              <a:noFill/>
            </a:ln>
            <a:effectLst/>
          </c:spPr>
          <c:invertIfNegative val="0"/>
          <c:cat>
            <c:strRef>
              <c:f>DATA!$K$11:$V$11</c:f>
              <c:strCache>
                <c:ptCount val="12"/>
                <c:pt idx="0">
                  <c:v>ENE</c:v>
                </c:pt>
                <c:pt idx="1">
                  <c:v>FEB</c:v>
                </c:pt>
                <c:pt idx="2">
                  <c:v>MAR</c:v>
                </c:pt>
                <c:pt idx="3">
                  <c:v>ABR</c:v>
                </c:pt>
                <c:pt idx="4">
                  <c:v>MAY</c:v>
                </c:pt>
                <c:pt idx="5">
                  <c:v>JUN</c:v>
                </c:pt>
                <c:pt idx="6">
                  <c:v>JUL</c:v>
                </c:pt>
                <c:pt idx="7">
                  <c:v>AGO</c:v>
                </c:pt>
                <c:pt idx="8">
                  <c:v>SET</c:v>
                </c:pt>
                <c:pt idx="9">
                  <c:v>OCT</c:v>
                </c:pt>
                <c:pt idx="10">
                  <c:v>NOV</c:v>
                </c:pt>
                <c:pt idx="11">
                  <c:v>DIC</c:v>
                </c:pt>
              </c:strCache>
            </c:strRef>
          </c:cat>
          <c:val>
            <c:numRef>
              <c:f>DATA!$K$17:$V$17</c:f>
              <c:numCache>
                <c:formatCode>_(* #,##0.00_);_(* \(#,##0.00\);_(* "-"??_);_(@_)</c:formatCode>
                <c:ptCount val="12"/>
                <c:pt idx="0">
                  <c:v>305.40334999999999</c:v>
                </c:pt>
                <c:pt idx="1">
                  <c:v>136.90029999999999</c:v>
                </c:pt>
                <c:pt idx="2">
                  <c:v>293.44470000000001</c:v>
                </c:pt>
                <c:pt idx="3">
                  <c:v>290.92526999999995</c:v>
                </c:pt>
                <c:pt idx="4">
                  <c:v>184.44287999999997</c:v>
                </c:pt>
                <c:pt idx="5">
                  <c:v>302.98203999999998</c:v>
                </c:pt>
                <c:pt idx="6">
                  <c:v>259.42183999999997</c:v>
                </c:pt>
                <c:pt idx="7">
                  <c:v>304.33158000000003</c:v>
                </c:pt>
                <c:pt idx="8">
                  <c:v>359.26836000000003</c:v>
                </c:pt>
                <c:pt idx="9">
                  <c:v>249.24831999999998</c:v>
                </c:pt>
                <c:pt idx="10">
                  <c:v>258.71243000000004</c:v>
                </c:pt>
                <c:pt idx="11">
                  <c:v>265.59640999999999</c:v>
                </c:pt>
              </c:numCache>
            </c:numRef>
          </c:val>
          <c:extLst>
            <c:ext xmlns:c16="http://schemas.microsoft.com/office/drawing/2014/chart" uri="{C3380CC4-5D6E-409C-BE32-E72D297353CC}">
              <c16:uniqueId val="{00000005-40A7-4EBB-9EF9-14CD4FE3817F}"/>
            </c:ext>
          </c:extLst>
        </c:ser>
        <c:ser>
          <c:idx val="6"/>
          <c:order val="6"/>
          <c:tx>
            <c:strRef>
              <c:f>DATA!$J$18</c:f>
              <c:strCache>
                <c:ptCount val="1"/>
                <c:pt idx="0">
                  <c:v>IMPORTACIÓN</c:v>
                </c:pt>
              </c:strCache>
            </c:strRef>
          </c:tx>
          <c:spPr>
            <a:solidFill>
              <a:schemeClr val="tx1"/>
            </a:solidFill>
            <a:ln>
              <a:noFill/>
            </a:ln>
            <a:effectLst/>
          </c:spPr>
          <c:invertIfNegative val="0"/>
          <c:cat>
            <c:strRef>
              <c:f>DATA!$K$11:$V$11</c:f>
              <c:strCache>
                <c:ptCount val="12"/>
                <c:pt idx="0">
                  <c:v>ENE</c:v>
                </c:pt>
                <c:pt idx="1">
                  <c:v>FEB</c:v>
                </c:pt>
                <c:pt idx="2">
                  <c:v>MAR</c:v>
                </c:pt>
                <c:pt idx="3">
                  <c:v>ABR</c:v>
                </c:pt>
                <c:pt idx="4">
                  <c:v>MAY</c:v>
                </c:pt>
                <c:pt idx="5">
                  <c:v>JUN</c:v>
                </c:pt>
                <c:pt idx="6">
                  <c:v>JUL</c:v>
                </c:pt>
                <c:pt idx="7">
                  <c:v>AGO</c:v>
                </c:pt>
                <c:pt idx="8">
                  <c:v>SET</c:v>
                </c:pt>
                <c:pt idx="9">
                  <c:v>OCT</c:v>
                </c:pt>
                <c:pt idx="10">
                  <c:v>NOV</c:v>
                </c:pt>
                <c:pt idx="11">
                  <c:v>DIC</c:v>
                </c:pt>
              </c:strCache>
            </c:strRef>
          </c:cat>
          <c:val>
            <c:numRef>
              <c:f>DATA!$K$18:$V$18</c:f>
              <c:numCache>
                <c:formatCode>_(* #,##0.00_);_(* \(#,##0.00\);_(* "-"??_);_(@_)</c:formatCode>
                <c:ptCount val="12"/>
                <c:pt idx="4">
                  <c:v>52.414000000000001</c:v>
                </c:pt>
                <c:pt idx="6">
                  <c:v>46.12</c:v>
                </c:pt>
              </c:numCache>
            </c:numRef>
          </c:val>
          <c:extLst>
            <c:ext xmlns:c16="http://schemas.microsoft.com/office/drawing/2014/chart" uri="{C3380CC4-5D6E-409C-BE32-E72D297353CC}">
              <c16:uniqueId val="{00000006-40A7-4EBB-9EF9-14CD4FE3817F}"/>
            </c:ext>
          </c:extLst>
        </c:ser>
        <c:dLbls>
          <c:showLegendKey val="0"/>
          <c:showVal val="0"/>
          <c:showCatName val="0"/>
          <c:showSerName val="0"/>
          <c:showPercent val="0"/>
          <c:showBubbleSize val="0"/>
        </c:dLbls>
        <c:gapWidth val="150"/>
        <c:overlap val="100"/>
        <c:axId val="1052112608"/>
        <c:axId val="1052115232"/>
      </c:barChart>
      <c:catAx>
        <c:axId val="10521126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baseline="0">
                <a:solidFill>
                  <a:schemeClr val="accent1">
                    <a:lumMod val="50000"/>
                  </a:schemeClr>
                </a:solidFill>
                <a:latin typeface="Segoe UI" panose="020B0502040204020203" pitchFamily="34" charset="0"/>
                <a:ea typeface="+mn-ea"/>
                <a:cs typeface="Segoe UI" panose="020B0502040204020203" pitchFamily="34" charset="0"/>
              </a:defRPr>
            </a:pPr>
            <a:endParaRPr lang="es-PE"/>
          </a:p>
        </c:txPr>
        <c:crossAx val="1052115232"/>
        <c:crosses val="autoZero"/>
        <c:auto val="1"/>
        <c:lblAlgn val="ctr"/>
        <c:lblOffset val="100"/>
        <c:noMultiLvlLbl val="0"/>
      </c:catAx>
      <c:valAx>
        <c:axId val="1052115232"/>
        <c:scaling>
          <c:orientation val="minMax"/>
        </c:scaling>
        <c:delete val="0"/>
        <c:axPos val="l"/>
        <c:title>
          <c:tx>
            <c:rich>
              <a:bodyPr rot="-5400000" spcFirstLastPara="1" vertOverflow="ellipsis" vert="horz" wrap="square" anchor="ctr" anchorCtr="1"/>
              <a:lstStyle/>
              <a:p>
                <a:pPr>
                  <a:defRPr sz="800" b="0" i="0" u="none" strike="noStrike" kern="1200" baseline="0">
                    <a:solidFill>
                      <a:schemeClr val="accent1">
                        <a:lumMod val="50000"/>
                      </a:schemeClr>
                    </a:solidFill>
                    <a:latin typeface="Segoe UI" panose="020B0502040204020203" pitchFamily="34" charset="0"/>
                    <a:ea typeface="+mn-ea"/>
                    <a:cs typeface="Segoe UI" panose="020B0502040204020203" pitchFamily="34" charset="0"/>
                  </a:defRPr>
                </a:pPr>
                <a:r>
                  <a:rPr lang="es-PE" b="0"/>
                  <a:t>MW</a:t>
                </a:r>
              </a:p>
            </c:rich>
          </c:tx>
          <c:layout>
            <c:manualLayout>
              <c:xMode val="edge"/>
              <c:yMode val="edge"/>
              <c:x val="0.1389136826094618"/>
              <c:y val="0.3356722280329531"/>
            </c:manualLayout>
          </c:layout>
          <c:overlay val="0"/>
          <c:spPr>
            <a:noFill/>
            <a:ln>
              <a:noFill/>
            </a:ln>
            <a:effectLst/>
          </c:spPr>
          <c:txPr>
            <a:bodyPr rot="-5400000" spcFirstLastPara="1" vertOverflow="ellipsis" vert="horz" wrap="square" anchor="ctr" anchorCtr="1"/>
            <a:lstStyle/>
            <a:p>
              <a:pPr>
                <a:defRPr sz="800" b="0" i="0" u="none" strike="noStrike" kern="1200" baseline="0">
                  <a:solidFill>
                    <a:schemeClr val="accent1">
                      <a:lumMod val="50000"/>
                    </a:schemeClr>
                  </a:solidFill>
                  <a:latin typeface="Segoe UI" panose="020B0502040204020203" pitchFamily="34" charset="0"/>
                  <a:ea typeface="+mn-ea"/>
                  <a:cs typeface="Segoe UI" panose="020B0502040204020203" pitchFamily="34" charset="0"/>
                </a:defRPr>
              </a:pPr>
              <a:endParaRPr lang="es-PE"/>
            </a:p>
          </c:txPr>
        </c:title>
        <c:numFmt formatCode="General" sourceLinked="0"/>
        <c:majorTickMark val="none"/>
        <c:minorTickMark val="none"/>
        <c:tickLblPos val="nextTo"/>
        <c:spPr>
          <a:noFill/>
          <a:ln>
            <a:noFill/>
          </a:ln>
          <a:effectLst/>
        </c:spPr>
        <c:txPr>
          <a:bodyPr rot="-60000000" spcFirstLastPara="1" vertOverflow="ellipsis" vert="horz" wrap="square" anchor="ctr" anchorCtr="1"/>
          <a:lstStyle/>
          <a:p>
            <a:pPr>
              <a:defRPr sz="800" b="0" i="0" u="none" strike="noStrike" kern="1200" baseline="0">
                <a:solidFill>
                  <a:schemeClr val="accent1">
                    <a:lumMod val="50000"/>
                  </a:schemeClr>
                </a:solidFill>
                <a:latin typeface="Segoe UI" panose="020B0502040204020203" pitchFamily="34" charset="0"/>
                <a:ea typeface="+mn-ea"/>
                <a:cs typeface="Segoe UI" panose="020B0502040204020203" pitchFamily="34" charset="0"/>
              </a:defRPr>
            </a:pPr>
            <a:endParaRPr lang="es-PE"/>
          </a:p>
        </c:txPr>
        <c:crossAx val="1052112608"/>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800" b="0" i="0" u="none" strike="noStrike" kern="1200" baseline="0">
                <a:solidFill>
                  <a:schemeClr val="accent1">
                    <a:lumMod val="50000"/>
                  </a:schemeClr>
                </a:solidFill>
                <a:latin typeface="Segoe UI" panose="020B0502040204020203" pitchFamily="34" charset="0"/>
                <a:ea typeface="+mn-ea"/>
                <a:cs typeface="Segoe UI" panose="020B0502040204020203" pitchFamily="34" charset="0"/>
              </a:defRPr>
            </a:pPr>
            <a:endParaRPr lang="es-PE"/>
          </a:p>
        </c:txPr>
      </c:dTable>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lumMod val="95000"/>
      </a:schemeClr>
    </a:solidFill>
    <a:ln w="9525" cap="flat" cmpd="sng" algn="ctr">
      <a:noFill/>
      <a:round/>
    </a:ln>
    <a:effectLst/>
  </c:spPr>
  <c:txPr>
    <a:bodyPr/>
    <a:lstStyle/>
    <a:p>
      <a:pPr>
        <a:defRPr sz="800">
          <a:solidFill>
            <a:schemeClr val="accent1">
              <a:lumMod val="50000"/>
            </a:schemeClr>
          </a:solidFill>
          <a:latin typeface="Segoe UI" panose="020B0502040204020203" pitchFamily="34" charset="0"/>
          <a:cs typeface="Segoe UI" panose="020B0502040204020203" pitchFamily="34" charset="0"/>
        </a:defRPr>
      </a:pPr>
      <a:endParaRPr lang="es-PE"/>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923815895562076"/>
          <c:y val="3.4946375150660826E-2"/>
          <c:w val="0.7907618410443793"/>
          <c:h val="0.67384445559721495"/>
        </c:manualLayout>
      </c:layout>
      <c:barChart>
        <c:barDir val="col"/>
        <c:grouping val="stacked"/>
        <c:varyColors val="0"/>
        <c:ser>
          <c:idx val="4"/>
          <c:order val="0"/>
          <c:tx>
            <c:strRef>
              <c:f>DATA!$J$28</c:f>
              <c:strCache>
                <c:ptCount val="1"/>
                <c:pt idx="0">
                  <c:v>EOLICA</c:v>
                </c:pt>
              </c:strCache>
            </c:strRef>
          </c:tx>
          <c:spPr>
            <a:solidFill>
              <a:srgbClr val="00B0F0"/>
            </a:solidFill>
            <a:ln>
              <a:noFill/>
            </a:ln>
            <a:effectLst/>
          </c:spPr>
          <c:invertIfNegative val="0"/>
          <c:cat>
            <c:strRef>
              <c:f>DATA!$K$24:$V$24</c:f>
              <c:strCache>
                <c:ptCount val="12"/>
                <c:pt idx="0">
                  <c:v>ENE</c:v>
                </c:pt>
                <c:pt idx="1">
                  <c:v>FEB</c:v>
                </c:pt>
                <c:pt idx="2">
                  <c:v>MAR</c:v>
                </c:pt>
                <c:pt idx="3">
                  <c:v>ABR</c:v>
                </c:pt>
                <c:pt idx="4">
                  <c:v>MAY</c:v>
                </c:pt>
                <c:pt idx="5">
                  <c:v>JUN</c:v>
                </c:pt>
                <c:pt idx="6">
                  <c:v>JUL</c:v>
                </c:pt>
                <c:pt idx="7">
                  <c:v>AGO</c:v>
                </c:pt>
                <c:pt idx="8">
                  <c:v>SET</c:v>
                </c:pt>
                <c:pt idx="9">
                  <c:v>OCT</c:v>
                </c:pt>
                <c:pt idx="10">
                  <c:v>NOV</c:v>
                </c:pt>
                <c:pt idx="11">
                  <c:v>DIC</c:v>
                </c:pt>
              </c:strCache>
            </c:strRef>
          </c:cat>
          <c:val>
            <c:numRef>
              <c:f>DATA!$K$28:$V$28</c:f>
              <c:numCache>
                <c:formatCode>_(* #,##0.00_);_(* \(#,##0.00\);_(* "-"??_);_(@_)</c:formatCode>
                <c:ptCount val="12"/>
                <c:pt idx="0">
                  <c:v>305.40334999999999</c:v>
                </c:pt>
                <c:pt idx="1">
                  <c:v>136.90029999999999</c:v>
                </c:pt>
                <c:pt idx="2">
                  <c:v>293.44470000000001</c:v>
                </c:pt>
                <c:pt idx="3">
                  <c:v>290.92526999999995</c:v>
                </c:pt>
                <c:pt idx="4">
                  <c:v>184.44287999999997</c:v>
                </c:pt>
                <c:pt idx="5">
                  <c:v>302.98203999999998</c:v>
                </c:pt>
                <c:pt idx="6">
                  <c:v>259.42183999999997</c:v>
                </c:pt>
                <c:pt idx="7">
                  <c:v>304.33158000000003</c:v>
                </c:pt>
                <c:pt idx="8">
                  <c:v>359.26836000000003</c:v>
                </c:pt>
                <c:pt idx="9">
                  <c:v>249.24831999999998</c:v>
                </c:pt>
                <c:pt idx="10">
                  <c:v>258.71243000000004</c:v>
                </c:pt>
                <c:pt idx="11">
                  <c:v>265.59640999999999</c:v>
                </c:pt>
              </c:numCache>
            </c:numRef>
          </c:val>
          <c:extLst>
            <c:ext xmlns:c16="http://schemas.microsoft.com/office/drawing/2014/chart" uri="{C3380CC4-5D6E-409C-BE32-E72D297353CC}">
              <c16:uniqueId val="{00000004-173E-4EF3-BDE8-762565FC03AB}"/>
            </c:ext>
          </c:extLst>
        </c:ser>
        <c:ser>
          <c:idx val="10"/>
          <c:order val="1"/>
          <c:tx>
            <c:strRef>
              <c:f>DATA!$J$32</c:f>
              <c:strCache>
                <c:ptCount val="1"/>
                <c:pt idx="0">
                  <c:v>HIDRO</c:v>
                </c:pt>
              </c:strCache>
            </c:strRef>
          </c:tx>
          <c:spPr>
            <a:solidFill>
              <a:srgbClr val="0070C0"/>
            </a:solidFill>
            <a:ln>
              <a:noFill/>
            </a:ln>
            <a:effectLst/>
          </c:spPr>
          <c:invertIfNegative val="0"/>
          <c:cat>
            <c:strRef>
              <c:f>DATA!$K$24:$V$24</c:f>
              <c:strCache>
                <c:ptCount val="12"/>
                <c:pt idx="0">
                  <c:v>ENE</c:v>
                </c:pt>
                <c:pt idx="1">
                  <c:v>FEB</c:v>
                </c:pt>
                <c:pt idx="2">
                  <c:v>MAR</c:v>
                </c:pt>
                <c:pt idx="3">
                  <c:v>ABR</c:v>
                </c:pt>
                <c:pt idx="4">
                  <c:v>MAY</c:v>
                </c:pt>
                <c:pt idx="5">
                  <c:v>JUN</c:v>
                </c:pt>
                <c:pt idx="6">
                  <c:v>JUL</c:v>
                </c:pt>
                <c:pt idx="7">
                  <c:v>AGO</c:v>
                </c:pt>
                <c:pt idx="8">
                  <c:v>SET</c:v>
                </c:pt>
                <c:pt idx="9">
                  <c:v>OCT</c:v>
                </c:pt>
                <c:pt idx="10">
                  <c:v>NOV</c:v>
                </c:pt>
                <c:pt idx="11">
                  <c:v>DIC</c:v>
                </c:pt>
              </c:strCache>
            </c:strRef>
          </c:cat>
          <c:val>
            <c:numRef>
              <c:f>DATA!$K$32:$V$32</c:f>
              <c:numCache>
                <c:formatCode>_(* #,##0.00_);_(* \(#,##0.00\);_(* "-"??_);_(@_)</c:formatCode>
                <c:ptCount val="12"/>
                <c:pt idx="0">
                  <c:v>3942.1151099999988</c:v>
                </c:pt>
                <c:pt idx="1">
                  <c:v>4553.92706</c:v>
                </c:pt>
                <c:pt idx="2">
                  <c:v>4666.1270100000002</c:v>
                </c:pt>
                <c:pt idx="3">
                  <c:v>4623.0061000000014</c:v>
                </c:pt>
                <c:pt idx="4">
                  <c:v>3789.1081300000001</c:v>
                </c:pt>
                <c:pt idx="5">
                  <c:v>3508.7220100000009</c:v>
                </c:pt>
                <c:pt idx="6">
                  <c:v>3280.6296299999999</c:v>
                </c:pt>
                <c:pt idx="7">
                  <c:v>3127.1844900000015</c:v>
                </c:pt>
                <c:pt idx="8">
                  <c:v>3321.0818200000008</c:v>
                </c:pt>
                <c:pt idx="9">
                  <c:v>3245.5016299999997</c:v>
                </c:pt>
                <c:pt idx="10">
                  <c:v>2928.3185600000015</c:v>
                </c:pt>
                <c:pt idx="11">
                  <c:v>2631.9839400000019</c:v>
                </c:pt>
              </c:numCache>
            </c:numRef>
          </c:val>
          <c:extLst>
            <c:ext xmlns:c16="http://schemas.microsoft.com/office/drawing/2014/chart" uri="{C3380CC4-5D6E-409C-BE32-E72D297353CC}">
              <c16:uniqueId val="{0000000A-173E-4EF3-BDE8-762565FC03AB}"/>
            </c:ext>
          </c:extLst>
        </c:ser>
        <c:ser>
          <c:idx val="0"/>
          <c:order val="2"/>
          <c:tx>
            <c:strRef>
              <c:f>DATA!$J$25</c:f>
              <c:strCache>
                <c:ptCount val="1"/>
                <c:pt idx="0">
                  <c:v>BAGAZO Y BIOGÁS</c:v>
                </c:pt>
              </c:strCache>
            </c:strRef>
          </c:tx>
          <c:spPr>
            <a:solidFill>
              <a:srgbClr val="00B050"/>
            </a:solidFill>
            <a:ln>
              <a:noFill/>
            </a:ln>
            <a:effectLst/>
          </c:spPr>
          <c:invertIfNegative val="0"/>
          <c:cat>
            <c:strRef>
              <c:f>DATA!$K$24:$V$24</c:f>
              <c:strCache>
                <c:ptCount val="12"/>
                <c:pt idx="0">
                  <c:v>ENE</c:v>
                </c:pt>
                <c:pt idx="1">
                  <c:v>FEB</c:v>
                </c:pt>
                <c:pt idx="2">
                  <c:v>MAR</c:v>
                </c:pt>
                <c:pt idx="3">
                  <c:v>ABR</c:v>
                </c:pt>
                <c:pt idx="4">
                  <c:v>MAY</c:v>
                </c:pt>
                <c:pt idx="5">
                  <c:v>JUN</c:v>
                </c:pt>
                <c:pt idx="6">
                  <c:v>JUL</c:v>
                </c:pt>
                <c:pt idx="7">
                  <c:v>AGO</c:v>
                </c:pt>
                <c:pt idx="8">
                  <c:v>SET</c:v>
                </c:pt>
                <c:pt idx="9">
                  <c:v>OCT</c:v>
                </c:pt>
                <c:pt idx="10">
                  <c:v>NOV</c:v>
                </c:pt>
                <c:pt idx="11">
                  <c:v>DIC</c:v>
                </c:pt>
              </c:strCache>
            </c:strRef>
          </c:cat>
          <c:val>
            <c:numRef>
              <c:f>DATA!$K$25:$V$25</c:f>
              <c:numCache>
                <c:formatCode>_(* #,##0.00_);_(* \(#,##0.00\);_(* "-"??_);_(@_)</c:formatCode>
                <c:ptCount val="12"/>
                <c:pt idx="0">
                  <c:v>41.450809999999997</c:v>
                </c:pt>
                <c:pt idx="1">
                  <c:v>32.992539999999998</c:v>
                </c:pt>
                <c:pt idx="2">
                  <c:v>35.969409999999996</c:v>
                </c:pt>
                <c:pt idx="3">
                  <c:v>28.410869999999999</c:v>
                </c:pt>
                <c:pt idx="4">
                  <c:v>35.73028</c:v>
                </c:pt>
                <c:pt idx="5">
                  <c:v>39.751959999999997</c:v>
                </c:pt>
                <c:pt idx="6">
                  <c:v>58.373289999999997</c:v>
                </c:pt>
                <c:pt idx="7">
                  <c:v>62.382629999999999</c:v>
                </c:pt>
                <c:pt idx="8">
                  <c:v>54.579319999999996</c:v>
                </c:pt>
                <c:pt idx="9">
                  <c:v>43.626269999999998</c:v>
                </c:pt>
                <c:pt idx="10">
                  <c:v>61.220519999999993</c:v>
                </c:pt>
                <c:pt idx="11">
                  <c:v>49.964219999999997</c:v>
                </c:pt>
              </c:numCache>
            </c:numRef>
          </c:val>
          <c:extLst>
            <c:ext xmlns:c16="http://schemas.microsoft.com/office/drawing/2014/chart" uri="{C3380CC4-5D6E-409C-BE32-E72D297353CC}">
              <c16:uniqueId val="{00000000-173E-4EF3-BDE8-762565FC03AB}"/>
            </c:ext>
          </c:extLst>
        </c:ser>
        <c:ser>
          <c:idx val="6"/>
          <c:order val="3"/>
          <c:tx>
            <c:strRef>
              <c:f>DATA!$J$30</c:f>
              <c:strCache>
                <c:ptCount val="1"/>
                <c:pt idx="0">
                  <c:v>G.N. CAMISEA</c:v>
                </c:pt>
              </c:strCache>
            </c:strRef>
          </c:tx>
          <c:spPr>
            <a:solidFill>
              <a:schemeClr val="accent2"/>
            </a:solidFill>
            <a:ln>
              <a:noFill/>
            </a:ln>
            <a:effectLst/>
          </c:spPr>
          <c:invertIfNegative val="0"/>
          <c:cat>
            <c:strRef>
              <c:f>DATA!$K$24:$V$24</c:f>
              <c:strCache>
                <c:ptCount val="12"/>
                <c:pt idx="0">
                  <c:v>ENE</c:v>
                </c:pt>
                <c:pt idx="1">
                  <c:v>FEB</c:v>
                </c:pt>
                <c:pt idx="2">
                  <c:v>MAR</c:v>
                </c:pt>
                <c:pt idx="3">
                  <c:v>ABR</c:v>
                </c:pt>
                <c:pt idx="4">
                  <c:v>MAY</c:v>
                </c:pt>
                <c:pt idx="5">
                  <c:v>JUN</c:v>
                </c:pt>
                <c:pt idx="6">
                  <c:v>JUL</c:v>
                </c:pt>
                <c:pt idx="7">
                  <c:v>AGO</c:v>
                </c:pt>
                <c:pt idx="8">
                  <c:v>SET</c:v>
                </c:pt>
                <c:pt idx="9">
                  <c:v>OCT</c:v>
                </c:pt>
                <c:pt idx="10">
                  <c:v>NOV</c:v>
                </c:pt>
                <c:pt idx="11">
                  <c:v>DIC</c:v>
                </c:pt>
              </c:strCache>
            </c:strRef>
          </c:cat>
          <c:val>
            <c:numRef>
              <c:f>DATA!$K$30:$V$30</c:f>
              <c:numCache>
                <c:formatCode>_(* #,##0.00_);_(* \(#,##0.00\);_(* "-"??_);_(@_)</c:formatCode>
                <c:ptCount val="12"/>
                <c:pt idx="0">
                  <c:v>2695.9854800000003</c:v>
                </c:pt>
                <c:pt idx="1">
                  <c:v>2375.0526800000002</c:v>
                </c:pt>
                <c:pt idx="2">
                  <c:v>1904.3006400000002</c:v>
                </c:pt>
                <c:pt idx="3">
                  <c:v>1910.3789899999999</c:v>
                </c:pt>
                <c:pt idx="4">
                  <c:v>2511.9650700000002</c:v>
                </c:pt>
                <c:pt idx="5">
                  <c:v>3081.9851099999996</c:v>
                </c:pt>
                <c:pt idx="6">
                  <c:v>3202.9539599999998</c:v>
                </c:pt>
                <c:pt idx="7">
                  <c:v>3402.0619100000008</c:v>
                </c:pt>
                <c:pt idx="8">
                  <c:v>3405.7023700000004</c:v>
                </c:pt>
                <c:pt idx="9">
                  <c:v>3678.9212200000002</c:v>
                </c:pt>
                <c:pt idx="10">
                  <c:v>3628.9716499999995</c:v>
                </c:pt>
                <c:pt idx="11">
                  <c:v>3531.6715799999997</c:v>
                </c:pt>
              </c:numCache>
            </c:numRef>
          </c:val>
          <c:extLst>
            <c:ext xmlns:c16="http://schemas.microsoft.com/office/drawing/2014/chart" uri="{C3380CC4-5D6E-409C-BE32-E72D297353CC}">
              <c16:uniqueId val="{00000006-173E-4EF3-BDE8-762565FC03AB}"/>
            </c:ext>
          </c:extLst>
        </c:ser>
        <c:ser>
          <c:idx val="7"/>
          <c:order val="4"/>
          <c:tx>
            <c:strRef>
              <c:f>DATA!$J$31</c:f>
              <c:strCache>
                <c:ptCount val="1"/>
                <c:pt idx="0">
                  <c:v>G.N. MALACAS</c:v>
                </c:pt>
              </c:strCache>
            </c:strRef>
          </c:tx>
          <c:spPr>
            <a:solidFill>
              <a:schemeClr val="accent2">
                <a:lumMod val="60000"/>
              </a:schemeClr>
            </a:solidFill>
            <a:ln>
              <a:noFill/>
            </a:ln>
            <a:effectLst/>
          </c:spPr>
          <c:invertIfNegative val="0"/>
          <c:cat>
            <c:strRef>
              <c:f>DATA!$K$24:$V$24</c:f>
              <c:strCache>
                <c:ptCount val="12"/>
                <c:pt idx="0">
                  <c:v>ENE</c:v>
                </c:pt>
                <c:pt idx="1">
                  <c:v>FEB</c:v>
                </c:pt>
                <c:pt idx="2">
                  <c:v>MAR</c:v>
                </c:pt>
                <c:pt idx="3">
                  <c:v>ABR</c:v>
                </c:pt>
                <c:pt idx="4">
                  <c:v>MAY</c:v>
                </c:pt>
                <c:pt idx="5">
                  <c:v>JUN</c:v>
                </c:pt>
                <c:pt idx="6">
                  <c:v>JUL</c:v>
                </c:pt>
                <c:pt idx="7">
                  <c:v>AGO</c:v>
                </c:pt>
                <c:pt idx="8">
                  <c:v>SET</c:v>
                </c:pt>
                <c:pt idx="9">
                  <c:v>OCT</c:v>
                </c:pt>
                <c:pt idx="10">
                  <c:v>NOV</c:v>
                </c:pt>
                <c:pt idx="11">
                  <c:v>DIC</c:v>
                </c:pt>
              </c:strCache>
            </c:strRef>
          </c:cat>
          <c:val>
            <c:numRef>
              <c:f>DATA!$K$31:$V$31</c:f>
              <c:numCache>
                <c:formatCode>_(* #,##0.00_);_(* \(#,##0.00\);_(* "-"??_);_(@_)</c:formatCode>
                <c:ptCount val="12"/>
                <c:pt idx="0">
                  <c:v>85.326999999999998</c:v>
                </c:pt>
                <c:pt idx="1">
                  <c:v>47.892000000000003</c:v>
                </c:pt>
                <c:pt idx="2">
                  <c:v>103.601</c:v>
                </c:pt>
                <c:pt idx="3">
                  <c:v>85.352999999999994</c:v>
                </c:pt>
                <c:pt idx="4">
                  <c:v>105.373</c:v>
                </c:pt>
                <c:pt idx="5">
                  <c:v>49.036999999999999</c:v>
                </c:pt>
                <c:pt idx="6">
                  <c:v>92.156000000000006</c:v>
                </c:pt>
                <c:pt idx="7">
                  <c:v>92.201999999999998</c:v>
                </c:pt>
                <c:pt idx="8">
                  <c:v>92.340999999999994</c:v>
                </c:pt>
                <c:pt idx="9">
                  <c:v>92.061000000000007</c:v>
                </c:pt>
                <c:pt idx="10">
                  <c:v>139.86799999999999</c:v>
                </c:pt>
                <c:pt idx="11">
                  <c:v>90.43</c:v>
                </c:pt>
              </c:numCache>
            </c:numRef>
          </c:val>
          <c:extLst>
            <c:ext xmlns:c16="http://schemas.microsoft.com/office/drawing/2014/chart" uri="{C3380CC4-5D6E-409C-BE32-E72D297353CC}">
              <c16:uniqueId val="{00000007-173E-4EF3-BDE8-762565FC03AB}"/>
            </c:ext>
          </c:extLst>
        </c:ser>
        <c:ser>
          <c:idx val="5"/>
          <c:order val="5"/>
          <c:tx>
            <c:strRef>
              <c:f>DATA!$J$29</c:f>
              <c:strCache>
                <c:ptCount val="1"/>
                <c:pt idx="0">
                  <c:v>G.N. AGUAYTÍA</c:v>
                </c:pt>
              </c:strCache>
            </c:strRef>
          </c:tx>
          <c:spPr>
            <a:solidFill>
              <a:schemeClr val="accent6"/>
            </a:solidFill>
            <a:ln>
              <a:noFill/>
            </a:ln>
            <a:effectLst/>
          </c:spPr>
          <c:invertIfNegative val="0"/>
          <c:cat>
            <c:strRef>
              <c:f>DATA!$K$24:$V$24</c:f>
              <c:strCache>
                <c:ptCount val="12"/>
                <c:pt idx="0">
                  <c:v>ENE</c:v>
                </c:pt>
                <c:pt idx="1">
                  <c:v>FEB</c:v>
                </c:pt>
                <c:pt idx="2">
                  <c:v>MAR</c:v>
                </c:pt>
                <c:pt idx="3">
                  <c:v>ABR</c:v>
                </c:pt>
                <c:pt idx="4">
                  <c:v>MAY</c:v>
                </c:pt>
                <c:pt idx="5">
                  <c:v>JUN</c:v>
                </c:pt>
                <c:pt idx="6">
                  <c:v>JUL</c:v>
                </c:pt>
                <c:pt idx="7">
                  <c:v>AGO</c:v>
                </c:pt>
                <c:pt idx="8">
                  <c:v>SET</c:v>
                </c:pt>
                <c:pt idx="9">
                  <c:v>OCT</c:v>
                </c:pt>
                <c:pt idx="10">
                  <c:v>NOV</c:v>
                </c:pt>
                <c:pt idx="11">
                  <c:v>DIC</c:v>
                </c:pt>
              </c:strCache>
            </c:strRef>
          </c:cat>
          <c:val>
            <c:numRef>
              <c:f>DATA!$K$29:$V$29</c:f>
              <c:numCache>
                <c:formatCode>_(* #,##0.00_);_(* \(#,##0.00\);_(* "-"??_);_(@_)</c:formatCode>
                <c:ptCount val="12"/>
                <c:pt idx="0">
                  <c:v>0</c:v>
                </c:pt>
                <c:pt idx="1">
                  <c:v>0</c:v>
                </c:pt>
                <c:pt idx="2">
                  <c:v>61.980029999999999</c:v>
                </c:pt>
                <c:pt idx="3">
                  <c:v>86.23</c:v>
                </c:pt>
                <c:pt idx="4">
                  <c:v>86.416169999999994</c:v>
                </c:pt>
                <c:pt idx="5">
                  <c:v>87.43</c:v>
                </c:pt>
                <c:pt idx="6">
                  <c:v>86.482849999999999</c:v>
                </c:pt>
                <c:pt idx="7">
                  <c:v>85.55659</c:v>
                </c:pt>
                <c:pt idx="8">
                  <c:v>82.828530000000001</c:v>
                </c:pt>
                <c:pt idx="9">
                  <c:v>0</c:v>
                </c:pt>
                <c:pt idx="10">
                  <c:v>86.472759999999994</c:v>
                </c:pt>
                <c:pt idx="11">
                  <c:v>86.590130000000002</c:v>
                </c:pt>
              </c:numCache>
            </c:numRef>
          </c:val>
          <c:extLst>
            <c:ext xmlns:c16="http://schemas.microsoft.com/office/drawing/2014/chart" uri="{C3380CC4-5D6E-409C-BE32-E72D297353CC}">
              <c16:uniqueId val="{00000005-173E-4EF3-BDE8-762565FC03AB}"/>
            </c:ext>
          </c:extLst>
        </c:ser>
        <c:ser>
          <c:idx val="2"/>
          <c:order val="6"/>
          <c:tx>
            <c:strRef>
              <c:f>DATA!$J$26</c:f>
              <c:strCache>
                <c:ptCount val="1"/>
                <c:pt idx="0">
                  <c:v>CARBON</c:v>
                </c:pt>
              </c:strCache>
            </c:strRef>
          </c:tx>
          <c:spPr>
            <a:solidFill>
              <a:schemeClr val="accent3"/>
            </a:solidFill>
            <a:ln>
              <a:noFill/>
            </a:ln>
            <a:effectLst/>
          </c:spPr>
          <c:invertIfNegative val="0"/>
          <c:cat>
            <c:strRef>
              <c:f>DATA!$K$24:$V$24</c:f>
              <c:strCache>
                <c:ptCount val="12"/>
                <c:pt idx="0">
                  <c:v>ENE</c:v>
                </c:pt>
                <c:pt idx="1">
                  <c:v>FEB</c:v>
                </c:pt>
                <c:pt idx="2">
                  <c:v>MAR</c:v>
                </c:pt>
                <c:pt idx="3">
                  <c:v>ABR</c:v>
                </c:pt>
                <c:pt idx="4">
                  <c:v>MAY</c:v>
                </c:pt>
                <c:pt idx="5">
                  <c:v>JUN</c:v>
                </c:pt>
                <c:pt idx="6">
                  <c:v>JUL</c:v>
                </c:pt>
                <c:pt idx="7">
                  <c:v>AGO</c:v>
                </c:pt>
                <c:pt idx="8">
                  <c:v>SET</c:v>
                </c:pt>
                <c:pt idx="9">
                  <c:v>OCT</c:v>
                </c:pt>
                <c:pt idx="10">
                  <c:v>NOV</c:v>
                </c:pt>
                <c:pt idx="11">
                  <c:v>DIC</c:v>
                </c:pt>
              </c:strCache>
            </c:strRef>
          </c:cat>
          <c:val>
            <c:numRef>
              <c:f>DATA!$K$26:$V$26</c:f>
              <c:numCache>
                <c:formatCode>_(* #,##0.00_);_(* \(#,##0.00\);_(* "-"??_);_(@_)</c:formatCode>
                <c:ptCount val="12"/>
                <c:pt idx="0">
                  <c:v>0</c:v>
                </c:pt>
                <c:pt idx="1">
                  <c:v>0</c:v>
                </c:pt>
                <c:pt idx="2">
                  <c:v>0</c:v>
                </c:pt>
                <c:pt idx="3">
                  <c:v>0</c:v>
                </c:pt>
                <c:pt idx="4">
                  <c:v>0</c:v>
                </c:pt>
                <c:pt idx="5">
                  <c:v>0</c:v>
                </c:pt>
                <c:pt idx="6">
                  <c:v>87.620419999999996</c:v>
                </c:pt>
                <c:pt idx="7">
                  <c:v>0</c:v>
                </c:pt>
                <c:pt idx="8">
                  <c:v>0</c:v>
                </c:pt>
                <c:pt idx="9">
                  <c:v>0</c:v>
                </c:pt>
                <c:pt idx="10">
                  <c:v>129.80266</c:v>
                </c:pt>
                <c:pt idx="11">
                  <c:v>59.187829999999998</c:v>
                </c:pt>
              </c:numCache>
            </c:numRef>
          </c:val>
          <c:extLst>
            <c:ext xmlns:c16="http://schemas.microsoft.com/office/drawing/2014/chart" uri="{C3380CC4-5D6E-409C-BE32-E72D297353CC}">
              <c16:uniqueId val="{00000002-173E-4EF3-BDE8-762565FC03AB}"/>
            </c:ext>
          </c:extLst>
        </c:ser>
        <c:ser>
          <c:idx val="3"/>
          <c:order val="7"/>
          <c:tx>
            <c:strRef>
              <c:f>DATA!$J$27</c:f>
              <c:strCache>
                <c:ptCount val="1"/>
                <c:pt idx="0">
                  <c:v>DIESEL</c:v>
                </c:pt>
              </c:strCache>
            </c:strRef>
          </c:tx>
          <c:spPr>
            <a:solidFill>
              <a:schemeClr val="accent4"/>
            </a:solidFill>
            <a:ln>
              <a:noFill/>
            </a:ln>
            <a:effectLst/>
          </c:spPr>
          <c:invertIfNegative val="0"/>
          <c:cat>
            <c:strRef>
              <c:f>DATA!$K$24:$V$24</c:f>
              <c:strCache>
                <c:ptCount val="12"/>
                <c:pt idx="0">
                  <c:v>ENE</c:v>
                </c:pt>
                <c:pt idx="1">
                  <c:v>FEB</c:v>
                </c:pt>
                <c:pt idx="2">
                  <c:v>MAR</c:v>
                </c:pt>
                <c:pt idx="3">
                  <c:v>ABR</c:v>
                </c:pt>
                <c:pt idx="4">
                  <c:v>MAY</c:v>
                </c:pt>
                <c:pt idx="5">
                  <c:v>JUN</c:v>
                </c:pt>
                <c:pt idx="6">
                  <c:v>JUL</c:v>
                </c:pt>
                <c:pt idx="7">
                  <c:v>AGO</c:v>
                </c:pt>
                <c:pt idx="8">
                  <c:v>SET</c:v>
                </c:pt>
                <c:pt idx="9">
                  <c:v>OCT</c:v>
                </c:pt>
                <c:pt idx="10">
                  <c:v>NOV</c:v>
                </c:pt>
                <c:pt idx="11">
                  <c:v>DIC</c:v>
                </c:pt>
              </c:strCache>
            </c:strRef>
          </c:cat>
          <c:val>
            <c:numRef>
              <c:f>DATA!$K$27:$V$27</c:f>
              <c:numCache>
                <c:formatCode>_(* #,##0.00_);_(* \(#,##0.00\);_(* "-"??_);_(@_)</c:formatCode>
                <c:ptCount val="12"/>
                <c:pt idx="0">
                  <c:v>0</c:v>
                </c:pt>
                <c:pt idx="1">
                  <c:v>0</c:v>
                </c:pt>
                <c:pt idx="2">
                  <c:v>0</c:v>
                </c:pt>
                <c:pt idx="3">
                  <c:v>0</c:v>
                </c:pt>
                <c:pt idx="4">
                  <c:v>195.91817</c:v>
                </c:pt>
                <c:pt idx="5">
                  <c:v>0</c:v>
                </c:pt>
                <c:pt idx="6">
                  <c:v>0</c:v>
                </c:pt>
                <c:pt idx="7">
                  <c:v>0</c:v>
                </c:pt>
                <c:pt idx="8">
                  <c:v>0</c:v>
                </c:pt>
                <c:pt idx="9">
                  <c:v>0</c:v>
                </c:pt>
                <c:pt idx="10">
                  <c:v>193.20819</c:v>
                </c:pt>
                <c:pt idx="11">
                  <c:v>752.02563000000009</c:v>
                </c:pt>
              </c:numCache>
            </c:numRef>
          </c:val>
          <c:extLst>
            <c:ext xmlns:c16="http://schemas.microsoft.com/office/drawing/2014/chart" uri="{C3380CC4-5D6E-409C-BE32-E72D297353CC}">
              <c16:uniqueId val="{00000003-173E-4EF3-BDE8-762565FC03AB}"/>
            </c:ext>
          </c:extLst>
        </c:ser>
        <c:ser>
          <c:idx val="11"/>
          <c:order val="8"/>
          <c:tx>
            <c:strRef>
              <c:f>DATA!$J$33</c:f>
              <c:strCache>
                <c:ptCount val="1"/>
                <c:pt idx="0">
                  <c:v>IMPORTACIÓN</c:v>
                </c:pt>
              </c:strCache>
            </c:strRef>
          </c:tx>
          <c:spPr>
            <a:solidFill>
              <a:schemeClr val="tx1"/>
            </a:solidFill>
            <a:ln>
              <a:noFill/>
            </a:ln>
            <a:effectLst/>
          </c:spPr>
          <c:invertIfNegative val="0"/>
          <c:cat>
            <c:strRef>
              <c:f>DATA!$K$24:$V$24</c:f>
              <c:strCache>
                <c:ptCount val="12"/>
                <c:pt idx="0">
                  <c:v>ENE</c:v>
                </c:pt>
                <c:pt idx="1">
                  <c:v>FEB</c:v>
                </c:pt>
                <c:pt idx="2">
                  <c:v>MAR</c:v>
                </c:pt>
                <c:pt idx="3">
                  <c:v>ABR</c:v>
                </c:pt>
                <c:pt idx="4">
                  <c:v>MAY</c:v>
                </c:pt>
                <c:pt idx="5">
                  <c:v>JUN</c:v>
                </c:pt>
                <c:pt idx="6">
                  <c:v>JUL</c:v>
                </c:pt>
                <c:pt idx="7">
                  <c:v>AGO</c:v>
                </c:pt>
                <c:pt idx="8">
                  <c:v>SET</c:v>
                </c:pt>
                <c:pt idx="9">
                  <c:v>OCT</c:v>
                </c:pt>
                <c:pt idx="10">
                  <c:v>NOV</c:v>
                </c:pt>
                <c:pt idx="11">
                  <c:v>DIC</c:v>
                </c:pt>
              </c:strCache>
            </c:strRef>
          </c:cat>
          <c:val>
            <c:numRef>
              <c:f>DATA!$K$33:$V$33</c:f>
              <c:numCache>
                <c:formatCode>_(* #,##0.00_);_(* \(#,##0.00\);_(* "-"??_);_(@_)</c:formatCode>
                <c:ptCount val="12"/>
                <c:pt idx="4">
                  <c:v>52.414000000000001</c:v>
                </c:pt>
                <c:pt idx="6">
                  <c:v>46.12</c:v>
                </c:pt>
              </c:numCache>
            </c:numRef>
          </c:val>
          <c:extLst>
            <c:ext xmlns:c16="http://schemas.microsoft.com/office/drawing/2014/chart" uri="{C3380CC4-5D6E-409C-BE32-E72D297353CC}">
              <c16:uniqueId val="{0000000B-173E-4EF3-BDE8-762565FC03AB}"/>
            </c:ext>
          </c:extLst>
        </c:ser>
        <c:dLbls>
          <c:showLegendKey val="0"/>
          <c:showVal val="0"/>
          <c:showCatName val="0"/>
          <c:showSerName val="0"/>
          <c:showPercent val="0"/>
          <c:showBubbleSize val="0"/>
        </c:dLbls>
        <c:gapWidth val="150"/>
        <c:overlap val="100"/>
        <c:axId val="1052112608"/>
        <c:axId val="1052115232"/>
      </c:barChart>
      <c:catAx>
        <c:axId val="10521126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baseline="0">
                <a:solidFill>
                  <a:schemeClr val="accent1">
                    <a:lumMod val="50000"/>
                  </a:schemeClr>
                </a:solidFill>
                <a:latin typeface="Segoe UI" panose="020B0502040204020203" pitchFamily="34" charset="0"/>
                <a:ea typeface="+mn-ea"/>
                <a:cs typeface="Segoe UI" panose="020B0502040204020203" pitchFamily="34" charset="0"/>
              </a:defRPr>
            </a:pPr>
            <a:endParaRPr lang="es-PE"/>
          </a:p>
        </c:txPr>
        <c:crossAx val="1052115232"/>
        <c:crosses val="autoZero"/>
        <c:auto val="1"/>
        <c:lblAlgn val="ctr"/>
        <c:lblOffset val="100"/>
        <c:noMultiLvlLbl val="0"/>
      </c:catAx>
      <c:valAx>
        <c:axId val="1052115232"/>
        <c:scaling>
          <c:orientation val="minMax"/>
        </c:scaling>
        <c:delete val="0"/>
        <c:axPos val="l"/>
        <c:title>
          <c:tx>
            <c:rich>
              <a:bodyPr rot="-5400000" spcFirstLastPara="1" vertOverflow="ellipsis" vert="horz" wrap="square" anchor="ctr" anchorCtr="1"/>
              <a:lstStyle/>
              <a:p>
                <a:pPr>
                  <a:defRPr sz="800" b="1" i="0" u="none" strike="noStrike" kern="1200" baseline="0">
                    <a:solidFill>
                      <a:schemeClr val="accent1">
                        <a:lumMod val="50000"/>
                      </a:schemeClr>
                    </a:solidFill>
                    <a:latin typeface="Segoe UI" panose="020B0502040204020203" pitchFamily="34" charset="0"/>
                    <a:ea typeface="+mn-ea"/>
                    <a:cs typeface="Segoe UI" panose="020B0502040204020203" pitchFamily="34" charset="0"/>
                  </a:defRPr>
                </a:pPr>
                <a:r>
                  <a:rPr lang="es-PE" b="1"/>
                  <a:t>MW</a:t>
                </a:r>
              </a:p>
            </c:rich>
          </c:tx>
          <c:layout>
            <c:manualLayout>
              <c:xMode val="edge"/>
              <c:yMode val="edge"/>
              <c:x val="0.1389136826094618"/>
              <c:y val="0.3356722280329531"/>
            </c:manualLayout>
          </c:layout>
          <c:overlay val="0"/>
          <c:spPr>
            <a:noFill/>
            <a:ln>
              <a:noFill/>
            </a:ln>
            <a:effectLst/>
          </c:spPr>
          <c:txPr>
            <a:bodyPr rot="-5400000" spcFirstLastPara="1" vertOverflow="ellipsis" vert="horz" wrap="square" anchor="ctr" anchorCtr="1"/>
            <a:lstStyle/>
            <a:p>
              <a:pPr>
                <a:defRPr sz="800" b="1" i="0" u="none" strike="noStrike" kern="1200" baseline="0">
                  <a:solidFill>
                    <a:schemeClr val="accent1">
                      <a:lumMod val="50000"/>
                    </a:schemeClr>
                  </a:solidFill>
                  <a:latin typeface="Segoe UI" panose="020B0502040204020203" pitchFamily="34" charset="0"/>
                  <a:ea typeface="+mn-ea"/>
                  <a:cs typeface="Segoe UI" panose="020B0502040204020203" pitchFamily="34" charset="0"/>
                </a:defRPr>
              </a:pPr>
              <a:endParaRPr lang="es-PE"/>
            </a:p>
          </c:txPr>
        </c:title>
        <c:numFmt formatCode="General" sourceLinked="0"/>
        <c:majorTickMark val="none"/>
        <c:minorTickMark val="none"/>
        <c:tickLblPos val="nextTo"/>
        <c:spPr>
          <a:noFill/>
          <a:ln>
            <a:noFill/>
          </a:ln>
          <a:effectLst/>
        </c:spPr>
        <c:txPr>
          <a:bodyPr rot="-60000000" spcFirstLastPara="1" vertOverflow="ellipsis" vert="horz" wrap="square" anchor="ctr" anchorCtr="1"/>
          <a:lstStyle/>
          <a:p>
            <a:pPr>
              <a:defRPr sz="800" b="0" i="0" u="none" strike="noStrike" kern="1200" baseline="0">
                <a:solidFill>
                  <a:schemeClr val="accent1">
                    <a:lumMod val="50000"/>
                  </a:schemeClr>
                </a:solidFill>
                <a:latin typeface="Segoe UI" panose="020B0502040204020203" pitchFamily="34" charset="0"/>
                <a:ea typeface="+mn-ea"/>
                <a:cs typeface="Segoe UI" panose="020B0502040204020203" pitchFamily="34" charset="0"/>
              </a:defRPr>
            </a:pPr>
            <a:endParaRPr lang="es-PE"/>
          </a:p>
        </c:txPr>
        <c:crossAx val="1052112608"/>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800" b="0" i="0" u="none" strike="noStrike" kern="1200" baseline="0">
                <a:solidFill>
                  <a:schemeClr val="accent1">
                    <a:lumMod val="50000"/>
                  </a:schemeClr>
                </a:solidFill>
                <a:latin typeface="Segoe UI" panose="020B0502040204020203" pitchFamily="34" charset="0"/>
                <a:ea typeface="+mn-ea"/>
                <a:cs typeface="Segoe UI" panose="020B0502040204020203" pitchFamily="34" charset="0"/>
              </a:defRPr>
            </a:pPr>
            <a:endParaRPr lang="es-PE"/>
          </a:p>
        </c:txPr>
      </c:dTable>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lumMod val="95000"/>
      </a:schemeClr>
    </a:solidFill>
    <a:ln w="9525" cap="flat" cmpd="sng" algn="ctr">
      <a:noFill/>
      <a:round/>
    </a:ln>
    <a:effectLst/>
  </c:spPr>
  <c:txPr>
    <a:bodyPr/>
    <a:lstStyle/>
    <a:p>
      <a:pPr>
        <a:defRPr sz="800">
          <a:solidFill>
            <a:schemeClr val="accent1">
              <a:lumMod val="50000"/>
            </a:schemeClr>
          </a:solidFill>
          <a:latin typeface="Segoe UI" panose="020B0502040204020203" pitchFamily="34" charset="0"/>
          <a:cs typeface="Segoe UI" panose="020B0502040204020203" pitchFamily="34" charset="0"/>
        </a:defRPr>
      </a:pPr>
      <a:endParaRPr lang="es-PE"/>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7498219449458843E-2"/>
          <c:y val="2.4184278314821481E-2"/>
          <c:w val="0.72817890254180184"/>
          <c:h val="0.8667390322149825"/>
        </c:manualLayout>
      </c:layout>
      <c:areaChart>
        <c:grouping val="stacked"/>
        <c:varyColors val="0"/>
        <c:ser>
          <c:idx val="13"/>
          <c:order val="0"/>
          <c:tx>
            <c:strRef>
              <c:f>DATA!$Q$118</c:f>
              <c:strCache>
                <c:ptCount val="1"/>
                <c:pt idx="0">
                  <c:v>SOLAR - PANEL FOTOVOLTAICO</c:v>
                </c:pt>
              </c:strCache>
            </c:strRef>
          </c:tx>
          <c:spPr>
            <a:solidFill>
              <a:schemeClr val="accent2">
                <a:lumMod val="80000"/>
                <a:lumOff val="20000"/>
              </a:schemeClr>
            </a:solidFill>
            <a:ln w="25400">
              <a:noFill/>
            </a:ln>
            <a:effectLst/>
          </c:spPr>
          <c:cat>
            <c:strRef>
              <c:f>DATA!$C$119:$C$214</c:f>
              <c:strCache>
                <c:ptCount val="96"/>
                <c:pt idx="0">
                  <c:v>00:15</c:v>
                </c:pt>
                <c:pt idx="1">
                  <c:v>00:30</c:v>
                </c:pt>
                <c:pt idx="2">
                  <c:v>00:45</c:v>
                </c:pt>
                <c:pt idx="3">
                  <c:v>01:00</c:v>
                </c:pt>
                <c:pt idx="4">
                  <c:v>01:15</c:v>
                </c:pt>
                <c:pt idx="5">
                  <c:v>01:30</c:v>
                </c:pt>
                <c:pt idx="6">
                  <c:v>01:45</c:v>
                </c:pt>
                <c:pt idx="7">
                  <c:v>02:00</c:v>
                </c:pt>
                <c:pt idx="8">
                  <c:v>02:15</c:v>
                </c:pt>
                <c:pt idx="9">
                  <c:v>02:30</c:v>
                </c:pt>
                <c:pt idx="10">
                  <c:v>02:45</c:v>
                </c:pt>
                <c:pt idx="11">
                  <c:v>03:00</c:v>
                </c:pt>
                <c:pt idx="12">
                  <c:v>03:15</c:v>
                </c:pt>
                <c:pt idx="13">
                  <c:v>03:30</c:v>
                </c:pt>
                <c:pt idx="14">
                  <c:v>03:45</c:v>
                </c:pt>
                <c:pt idx="15">
                  <c:v>04:00</c:v>
                </c:pt>
                <c:pt idx="16">
                  <c:v>04:15</c:v>
                </c:pt>
                <c:pt idx="17">
                  <c:v>04:30</c:v>
                </c:pt>
                <c:pt idx="18">
                  <c:v>04:45</c:v>
                </c:pt>
                <c:pt idx="19">
                  <c:v>05:00</c:v>
                </c:pt>
                <c:pt idx="20">
                  <c:v>05:15</c:v>
                </c:pt>
                <c:pt idx="21">
                  <c:v>05:30</c:v>
                </c:pt>
                <c:pt idx="22">
                  <c:v>05:45</c:v>
                </c:pt>
                <c:pt idx="23">
                  <c:v>06:00</c:v>
                </c:pt>
                <c:pt idx="24">
                  <c:v>06:15</c:v>
                </c:pt>
                <c:pt idx="25">
                  <c:v>06:30</c:v>
                </c:pt>
                <c:pt idx="26">
                  <c:v>06:45</c:v>
                </c:pt>
                <c:pt idx="27">
                  <c:v>07:00</c:v>
                </c:pt>
                <c:pt idx="28">
                  <c:v>07:15</c:v>
                </c:pt>
                <c:pt idx="29">
                  <c:v>07:30</c:v>
                </c:pt>
                <c:pt idx="30">
                  <c:v>07:45</c:v>
                </c:pt>
                <c:pt idx="31">
                  <c:v>08:00</c:v>
                </c:pt>
                <c:pt idx="32">
                  <c:v>08:15</c:v>
                </c:pt>
                <c:pt idx="33">
                  <c:v>08:30</c:v>
                </c:pt>
                <c:pt idx="34">
                  <c:v>08:45</c:v>
                </c:pt>
                <c:pt idx="35">
                  <c:v>09:00</c:v>
                </c:pt>
                <c:pt idx="36">
                  <c:v>09:15</c:v>
                </c:pt>
                <c:pt idx="37">
                  <c:v>09:30</c:v>
                </c:pt>
                <c:pt idx="38">
                  <c:v>09:45</c:v>
                </c:pt>
                <c:pt idx="39">
                  <c:v>10:00</c:v>
                </c:pt>
                <c:pt idx="40">
                  <c:v>10:15</c:v>
                </c:pt>
                <c:pt idx="41">
                  <c:v>10:30</c:v>
                </c:pt>
                <c:pt idx="42">
                  <c:v>10:45</c:v>
                </c:pt>
                <c:pt idx="43">
                  <c:v>11:00</c:v>
                </c:pt>
                <c:pt idx="44">
                  <c:v>11:15</c:v>
                </c:pt>
                <c:pt idx="45">
                  <c:v>11:30</c:v>
                </c:pt>
                <c:pt idx="46">
                  <c:v>11:45</c:v>
                </c:pt>
                <c:pt idx="47">
                  <c:v>12:00</c:v>
                </c:pt>
                <c:pt idx="48">
                  <c:v>12:15</c:v>
                </c:pt>
                <c:pt idx="49">
                  <c:v>12:30</c:v>
                </c:pt>
                <c:pt idx="50">
                  <c:v>12:45</c:v>
                </c:pt>
                <c:pt idx="51">
                  <c:v>13:00</c:v>
                </c:pt>
                <c:pt idx="52">
                  <c:v>13:15</c:v>
                </c:pt>
                <c:pt idx="53">
                  <c:v>13:30</c:v>
                </c:pt>
                <c:pt idx="54">
                  <c:v>13:45</c:v>
                </c:pt>
                <c:pt idx="55">
                  <c:v>14:00</c:v>
                </c:pt>
                <c:pt idx="56">
                  <c:v>14:15</c:v>
                </c:pt>
                <c:pt idx="57">
                  <c:v>14:30</c:v>
                </c:pt>
                <c:pt idx="58">
                  <c:v>14:45</c:v>
                </c:pt>
                <c:pt idx="59">
                  <c:v>15:00</c:v>
                </c:pt>
                <c:pt idx="60">
                  <c:v>15:15</c:v>
                </c:pt>
                <c:pt idx="61">
                  <c:v>15:30</c:v>
                </c:pt>
                <c:pt idx="62">
                  <c:v>15:45</c:v>
                </c:pt>
                <c:pt idx="63">
                  <c:v>16:00</c:v>
                </c:pt>
                <c:pt idx="64">
                  <c:v>16:15</c:v>
                </c:pt>
                <c:pt idx="65">
                  <c:v>16:30</c:v>
                </c:pt>
                <c:pt idx="66">
                  <c:v>16:45</c:v>
                </c:pt>
                <c:pt idx="67">
                  <c:v>17:00</c:v>
                </c:pt>
                <c:pt idx="68">
                  <c:v>17:15</c:v>
                </c:pt>
                <c:pt idx="69">
                  <c:v>17:30</c:v>
                </c:pt>
                <c:pt idx="70">
                  <c:v>17:45</c:v>
                </c:pt>
                <c:pt idx="71">
                  <c:v>18:00</c:v>
                </c:pt>
                <c:pt idx="72">
                  <c:v>18:15</c:v>
                </c:pt>
                <c:pt idx="73">
                  <c:v>18:30</c:v>
                </c:pt>
                <c:pt idx="74">
                  <c:v>18:45</c:v>
                </c:pt>
                <c:pt idx="75">
                  <c:v>19:00</c:v>
                </c:pt>
                <c:pt idx="76">
                  <c:v>19:15</c:v>
                </c:pt>
                <c:pt idx="77">
                  <c:v>19:30</c:v>
                </c:pt>
                <c:pt idx="78">
                  <c:v>19:45</c:v>
                </c:pt>
                <c:pt idx="79">
                  <c:v>20:00</c:v>
                </c:pt>
                <c:pt idx="80">
                  <c:v>20:15</c:v>
                </c:pt>
                <c:pt idx="81">
                  <c:v>20:30</c:v>
                </c:pt>
                <c:pt idx="82">
                  <c:v>20:45</c:v>
                </c:pt>
                <c:pt idx="83">
                  <c:v>21:00</c:v>
                </c:pt>
                <c:pt idx="84">
                  <c:v>21:15</c:v>
                </c:pt>
                <c:pt idx="85">
                  <c:v>21:30</c:v>
                </c:pt>
                <c:pt idx="86">
                  <c:v>21:45</c:v>
                </c:pt>
                <c:pt idx="87">
                  <c:v>22:00</c:v>
                </c:pt>
                <c:pt idx="88">
                  <c:v>22:15</c:v>
                </c:pt>
                <c:pt idx="89">
                  <c:v>22:30</c:v>
                </c:pt>
                <c:pt idx="90">
                  <c:v>22:45</c:v>
                </c:pt>
                <c:pt idx="91">
                  <c:v>23:00</c:v>
                </c:pt>
                <c:pt idx="92">
                  <c:v>23:15</c:v>
                </c:pt>
                <c:pt idx="93">
                  <c:v>23:30</c:v>
                </c:pt>
                <c:pt idx="94">
                  <c:v>23:45</c:v>
                </c:pt>
                <c:pt idx="95">
                  <c:v>00:00</c:v>
                </c:pt>
              </c:strCache>
            </c:strRef>
          </c:cat>
          <c:val>
            <c:numRef>
              <c:f>DATA!$AH$119:$AH$214</c:f>
              <c:numCache>
                <c:formatCode>#,##0.00</c:formatCode>
                <c:ptCount val="96"/>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3.5979999999999999</c:v>
                </c:pt>
                <c:pt idx="20">
                  <c:v>6.6758100000000002</c:v>
                </c:pt>
                <c:pt idx="21">
                  <c:v>16.357189999999999</c:v>
                </c:pt>
                <c:pt idx="22">
                  <c:v>24.445160000000001</c:v>
                </c:pt>
                <c:pt idx="23">
                  <c:v>38.167210000000004</c:v>
                </c:pt>
                <c:pt idx="24">
                  <c:v>54.60425</c:v>
                </c:pt>
                <c:pt idx="25">
                  <c:v>81.827259999999995</c:v>
                </c:pt>
                <c:pt idx="26">
                  <c:v>166.2561</c:v>
                </c:pt>
                <c:pt idx="27">
                  <c:v>170.90526000000003</c:v>
                </c:pt>
                <c:pt idx="28">
                  <c:v>173.56363999999999</c:v>
                </c:pt>
                <c:pt idx="29">
                  <c:v>229.52758000000003</c:v>
                </c:pt>
                <c:pt idx="30">
                  <c:v>215.48620999999997</c:v>
                </c:pt>
                <c:pt idx="31">
                  <c:v>205.24418</c:v>
                </c:pt>
                <c:pt idx="32">
                  <c:v>202.22885000000002</c:v>
                </c:pt>
                <c:pt idx="33">
                  <c:v>166.33112</c:v>
                </c:pt>
                <c:pt idx="34">
                  <c:v>150.63673</c:v>
                </c:pt>
                <c:pt idx="35">
                  <c:v>141.03178999999997</c:v>
                </c:pt>
                <c:pt idx="36">
                  <c:v>131.34355000000002</c:v>
                </c:pt>
                <c:pt idx="37">
                  <c:v>131.29558</c:v>
                </c:pt>
                <c:pt idx="38">
                  <c:v>140.91763</c:v>
                </c:pt>
                <c:pt idx="39">
                  <c:v>156.76840000000001</c:v>
                </c:pt>
                <c:pt idx="40">
                  <c:v>194.95919000000001</c:v>
                </c:pt>
                <c:pt idx="41">
                  <c:v>224.04984999999999</c:v>
                </c:pt>
                <c:pt idx="42">
                  <c:v>237.43114000000003</c:v>
                </c:pt>
                <c:pt idx="43">
                  <c:v>246.35319999999996</c:v>
                </c:pt>
                <c:pt idx="44">
                  <c:v>275.18922000000003</c:v>
                </c:pt>
                <c:pt idx="45">
                  <c:v>283.84162000000003</c:v>
                </c:pt>
                <c:pt idx="46">
                  <c:v>284.11682000000008</c:v>
                </c:pt>
                <c:pt idx="47">
                  <c:v>283.95581000000004</c:v>
                </c:pt>
                <c:pt idx="48">
                  <c:v>281.30929000000003</c:v>
                </c:pt>
                <c:pt idx="49">
                  <c:v>283.37169</c:v>
                </c:pt>
                <c:pt idx="50">
                  <c:v>258.85314</c:v>
                </c:pt>
                <c:pt idx="51">
                  <c:v>268.58339999999998</c:v>
                </c:pt>
                <c:pt idx="52">
                  <c:v>273.31637999999998</c:v>
                </c:pt>
                <c:pt idx="53">
                  <c:v>263.71529999999996</c:v>
                </c:pt>
                <c:pt idx="54">
                  <c:v>262.02996999999999</c:v>
                </c:pt>
                <c:pt idx="55">
                  <c:v>254.33286000000001</c:v>
                </c:pt>
                <c:pt idx="56">
                  <c:v>249.71161000000001</c:v>
                </c:pt>
                <c:pt idx="57">
                  <c:v>245.74249999999998</c:v>
                </c:pt>
                <c:pt idx="58">
                  <c:v>214.17580000000004</c:v>
                </c:pt>
                <c:pt idx="59">
                  <c:v>198.41342999999998</c:v>
                </c:pt>
                <c:pt idx="60">
                  <c:v>171.81096999999997</c:v>
                </c:pt>
                <c:pt idx="61">
                  <c:v>99.626239999999981</c:v>
                </c:pt>
                <c:pt idx="62">
                  <c:v>99.049139999999994</c:v>
                </c:pt>
                <c:pt idx="63">
                  <c:v>89.915950000000009</c:v>
                </c:pt>
                <c:pt idx="64">
                  <c:v>95.268489999999986</c:v>
                </c:pt>
                <c:pt idx="65">
                  <c:v>116.81196</c:v>
                </c:pt>
                <c:pt idx="66">
                  <c:v>92.635360000000006</c:v>
                </c:pt>
                <c:pt idx="67">
                  <c:v>68.565350000000009</c:v>
                </c:pt>
                <c:pt idx="68">
                  <c:v>69.57835</c:v>
                </c:pt>
                <c:pt idx="69">
                  <c:v>55.717769999999994</c:v>
                </c:pt>
                <c:pt idx="70">
                  <c:v>32.050730000000001</c:v>
                </c:pt>
                <c:pt idx="71">
                  <c:v>9.6491699999999998</c:v>
                </c:pt>
                <c:pt idx="72">
                  <c:v>1.3905699999999999</c:v>
                </c:pt>
                <c:pt idx="73">
                  <c:v>1.341E-2</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numCache>
            </c:numRef>
          </c:val>
          <c:extLst>
            <c:ext xmlns:c16="http://schemas.microsoft.com/office/drawing/2014/chart" uri="{C3380CC4-5D6E-409C-BE32-E72D297353CC}">
              <c16:uniqueId val="{0000000D-2F32-4707-BB70-AE22619A466F}"/>
            </c:ext>
          </c:extLst>
        </c:ser>
        <c:ser>
          <c:idx val="10"/>
          <c:order val="1"/>
          <c:tx>
            <c:strRef>
              <c:f>DATA!$N$118</c:f>
              <c:strCache>
                <c:ptCount val="1"/>
                <c:pt idx="0">
                  <c:v>EOLICA - AEROGENERADOR</c:v>
                </c:pt>
              </c:strCache>
            </c:strRef>
          </c:tx>
          <c:spPr>
            <a:solidFill>
              <a:schemeClr val="accent5">
                <a:lumMod val="60000"/>
              </a:schemeClr>
            </a:solidFill>
            <a:ln w="25400">
              <a:noFill/>
            </a:ln>
            <a:effectLst/>
          </c:spPr>
          <c:cat>
            <c:strRef>
              <c:f>DATA!$C$119:$C$214</c:f>
              <c:strCache>
                <c:ptCount val="96"/>
                <c:pt idx="0">
                  <c:v>00:15</c:v>
                </c:pt>
                <c:pt idx="1">
                  <c:v>00:30</c:v>
                </c:pt>
                <c:pt idx="2">
                  <c:v>00:45</c:v>
                </c:pt>
                <c:pt idx="3">
                  <c:v>01:00</c:v>
                </c:pt>
                <c:pt idx="4">
                  <c:v>01:15</c:v>
                </c:pt>
                <c:pt idx="5">
                  <c:v>01:30</c:v>
                </c:pt>
                <c:pt idx="6">
                  <c:v>01:45</c:v>
                </c:pt>
                <c:pt idx="7">
                  <c:v>02:00</c:v>
                </c:pt>
                <c:pt idx="8">
                  <c:v>02:15</c:v>
                </c:pt>
                <c:pt idx="9">
                  <c:v>02:30</c:v>
                </c:pt>
                <c:pt idx="10">
                  <c:v>02:45</c:v>
                </c:pt>
                <c:pt idx="11">
                  <c:v>03:00</c:v>
                </c:pt>
                <c:pt idx="12">
                  <c:v>03:15</c:v>
                </c:pt>
                <c:pt idx="13">
                  <c:v>03:30</c:v>
                </c:pt>
                <c:pt idx="14">
                  <c:v>03:45</c:v>
                </c:pt>
                <c:pt idx="15">
                  <c:v>04:00</c:v>
                </c:pt>
                <c:pt idx="16">
                  <c:v>04:15</c:v>
                </c:pt>
                <c:pt idx="17">
                  <c:v>04:30</c:v>
                </c:pt>
                <c:pt idx="18">
                  <c:v>04:45</c:v>
                </c:pt>
                <c:pt idx="19">
                  <c:v>05:00</c:v>
                </c:pt>
                <c:pt idx="20">
                  <c:v>05:15</c:v>
                </c:pt>
                <c:pt idx="21">
                  <c:v>05:30</c:v>
                </c:pt>
                <c:pt idx="22">
                  <c:v>05:45</c:v>
                </c:pt>
                <c:pt idx="23">
                  <c:v>06:00</c:v>
                </c:pt>
                <c:pt idx="24">
                  <c:v>06:15</c:v>
                </c:pt>
                <c:pt idx="25">
                  <c:v>06:30</c:v>
                </c:pt>
                <c:pt idx="26">
                  <c:v>06:45</c:v>
                </c:pt>
                <c:pt idx="27">
                  <c:v>07:00</c:v>
                </c:pt>
                <c:pt idx="28">
                  <c:v>07:15</c:v>
                </c:pt>
                <c:pt idx="29">
                  <c:v>07:30</c:v>
                </c:pt>
                <c:pt idx="30">
                  <c:v>07:45</c:v>
                </c:pt>
                <c:pt idx="31">
                  <c:v>08:00</c:v>
                </c:pt>
                <c:pt idx="32">
                  <c:v>08:15</c:v>
                </c:pt>
                <c:pt idx="33">
                  <c:v>08:30</c:v>
                </c:pt>
                <c:pt idx="34">
                  <c:v>08:45</c:v>
                </c:pt>
                <c:pt idx="35">
                  <c:v>09:00</c:v>
                </c:pt>
                <c:pt idx="36">
                  <c:v>09:15</c:v>
                </c:pt>
                <c:pt idx="37">
                  <c:v>09:30</c:v>
                </c:pt>
                <c:pt idx="38">
                  <c:v>09:45</c:v>
                </c:pt>
                <c:pt idx="39">
                  <c:v>10:00</c:v>
                </c:pt>
                <c:pt idx="40">
                  <c:v>10:15</c:v>
                </c:pt>
                <c:pt idx="41">
                  <c:v>10:30</c:v>
                </c:pt>
                <c:pt idx="42">
                  <c:v>10:45</c:v>
                </c:pt>
                <c:pt idx="43">
                  <c:v>11:00</c:v>
                </c:pt>
                <c:pt idx="44">
                  <c:v>11:15</c:v>
                </c:pt>
                <c:pt idx="45">
                  <c:v>11:30</c:v>
                </c:pt>
                <c:pt idx="46">
                  <c:v>11:45</c:v>
                </c:pt>
                <c:pt idx="47">
                  <c:v>12:00</c:v>
                </c:pt>
                <c:pt idx="48">
                  <c:v>12:15</c:v>
                </c:pt>
                <c:pt idx="49">
                  <c:v>12:30</c:v>
                </c:pt>
                <c:pt idx="50">
                  <c:v>12:45</c:v>
                </c:pt>
                <c:pt idx="51">
                  <c:v>13:00</c:v>
                </c:pt>
                <c:pt idx="52">
                  <c:v>13:15</c:v>
                </c:pt>
                <c:pt idx="53">
                  <c:v>13:30</c:v>
                </c:pt>
                <c:pt idx="54">
                  <c:v>13:45</c:v>
                </c:pt>
                <c:pt idx="55">
                  <c:v>14:00</c:v>
                </c:pt>
                <c:pt idx="56">
                  <c:v>14:15</c:v>
                </c:pt>
                <c:pt idx="57">
                  <c:v>14:30</c:v>
                </c:pt>
                <c:pt idx="58">
                  <c:v>14:45</c:v>
                </c:pt>
                <c:pt idx="59">
                  <c:v>15:00</c:v>
                </c:pt>
                <c:pt idx="60">
                  <c:v>15:15</c:v>
                </c:pt>
                <c:pt idx="61">
                  <c:v>15:30</c:v>
                </c:pt>
                <c:pt idx="62">
                  <c:v>15:45</c:v>
                </c:pt>
                <c:pt idx="63">
                  <c:v>16:00</c:v>
                </c:pt>
                <c:pt idx="64">
                  <c:v>16:15</c:v>
                </c:pt>
                <c:pt idx="65">
                  <c:v>16:30</c:v>
                </c:pt>
                <c:pt idx="66">
                  <c:v>16:45</c:v>
                </c:pt>
                <c:pt idx="67">
                  <c:v>17:00</c:v>
                </c:pt>
                <c:pt idx="68">
                  <c:v>17:15</c:v>
                </c:pt>
                <c:pt idx="69">
                  <c:v>17:30</c:v>
                </c:pt>
                <c:pt idx="70">
                  <c:v>17:45</c:v>
                </c:pt>
                <c:pt idx="71">
                  <c:v>18:00</c:v>
                </c:pt>
                <c:pt idx="72">
                  <c:v>18:15</c:v>
                </c:pt>
                <c:pt idx="73">
                  <c:v>18:30</c:v>
                </c:pt>
                <c:pt idx="74">
                  <c:v>18:45</c:v>
                </c:pt>
                <c:pt idx="75">
                  <c:v>19:00</c:v>
                </c:pt>
                <c:pt idx="76">
                  <c:v>19:15</c:v>
                </c:pt>
                <c:pt idx="77">
                  <c:v>19:30</c:v>
                </c:pt>
                <c:pt idx="78">
                  <c:v>19:45</c:v>
                </c:pt>
                <c:pt idx="79">
                  <c:v>20:00</c:v>
                </c:pt>
                <c:pt idx="80">
                  <c:v>20:15</c:v>
                </c:pt>
                <c:pt idx="81">
                  <c:v>20:30</c:v>
                </c:pt>
                <c:pt idx="82">
                  <c:v>20:45</c:v>
                </c:pt>
                <c:pt idx="83">
                  <c:v>21:00</c:v>
                </c:pt>
                <c:pt idx="84">
                  <c:v>21:15</c:v>
                </c:pt>
                <c:pt idx="85">
                  <c:v>21:30</c:v>
                </c:pt>
                <c:pt idx="86">
                  <c:v>21:45</c:v>
                </c:pt>
                <c:pt idx="87">
                  <c:v>22:00</c:v>
                </c:pt>
                <c:pt idx="88">
                  <c:v>22:15</c:v>
                </c:pt>
                <c:pt idx="89">
                  <c:v>22:30</c:v>
                </c:pt>
                <c:pt idx="90">
                  <c:v>22:45</c:v>
                </c:pt>
                <c:pt idx="91">
                  <c:v>23:00</c:v>
                </c:pt>
                <c:pt idx="92">
                  <c:v>23:15</c:v>
                </c:pt>
                <c:pt idx="93">
                  <c:v>23:30</c:v>
                </c:pt>
                <c:pt idx="94">
                  <c:v>23:45</c:v>
                </c:pt>
                <c:pt idx="95">
                  <c:v>00:00</c:v>
                </c:pt>
              </c:strCache>
            </c:strRef>
          </c:cat>
          <c:val>
            <c:numRef>
              <c:f>DATA!$AE$119:$AE$214</c:f>
              <c:numCache>
                <c:formatCode>#,##0.00</c:formatCode>
                <c:ptCount val="96"/>
                <c:pt idx="0">
                  <c:v>67.88566999999999</c:v>
                </c:pt>
                <c:pt idx="1">
                  <c:v>63.257390000000008</c:v>
                </c:pt>
                <c:pt idx="2">
                  <c:v>59.488219999999998</c:v>
                </c:pt>
                <c:pt idx="3">
                  <c:v>62.638390000000001</c:v>
                </c:pt>
                <c:pt idx="4">
                  <c:v>65.881180000000001</c:v>
                </c:pt>
                <c:pt idx="5">
                  <c:v>59.213140000000003</c:v>
                </c:pt>
                <c:pt idx="6">
                  <c:v>54.021459999999998</c:v>
                </c:pt>
                <c:pt idx="7">
                  <c:v>57.122340000000008</c:v>
                </c:pt>
                <c:pt idx="8">
                  <c:v>62.156169999999989</c:v>
                </c:pt>
                <c:pt idx="9">
                  <c:v>72.239459999999994</c:v>
                </c:pt>
                <c:pt idx="10">
                  <c:v>80.839740000000006</c:v>
                </c:pt>
                <c:pt idx="11">
                  <c:v>87.01003</c:v>
                </c:pt>
                <c:pt idx="12">
                  <c:v>88.972809999999996</c:v>
                </c:pt>
                <c:pt idx="13">
                  <c:v>96.723640000000003</c:v>
                </c:pt>
                <c:pt idx="14">
                  <c:v>102.77553</c:v>
                </c:pt>
                <c:pt idx="15">
                  <c:v>99.1477</c:v>
                </c:pt>
                <c:pt idx="16">
                  <c:v>95.819580000000002</c:v>
                </c:pt>
                <c:pt idx="17">
                  <c:v>96.44744</c:v>
                </c:pt>
                <c:pt idx="18">
                  <c:v>101.202</c:v>
                </c:pt>
                <c:pt idx="19">
                  <c:v>98.172330000000002</c:v>
                </c:pt>
                <c:pt idx="20">
                  <c:v>94.44147000000001</c:v>
                </c:pt>
                <c:pt idx="21">
                  <c:v>91.417870000000008</c:v>
                </c:pt>
                <c:pt idx="22">
                  <c:v>81.67407</c:v>
                </c:pt>
                <c:pt idx="23">
                  <c:v>79.754249999999999</c:v>
                </c:pt>
                <c:pt idx="24">
                  <c:v>76.092250000000007</c:v>
                </c:pt>
                <c:pt idx="25">
                  <c:v>71.333200000000005</c:v>
                </c:pt>
                <c:pt idx="26">
                  <c:v>59.267410000000005</c:v>
                </c:pt>
                <c:pt idx="27">
                  <c:v>64.372749999999996</c:v>
                </c:pt>
                <c:pt idx="28">
                  <c:v>69.504829999999998</c:v>
                </c:pt>
                <c:pt idx="29">
                  <c:v>94.254700000000014</c:v>
                </c:pt>
                <c:pt idx="30">
                  <c:v>99.345730000000003</c:v>
                </c:pt>
                <c:pt idx="31">
                  <c:v>87.263909999999996</c:v>
                </c:pt>
                <c:pt idx="32">
                  <c:v>80.919610000000006</c:v>
                </c:pt>
                <c:pt idx="33">
                  <c:v>79.897809999999993</c:v>
                </c:pt>
                <c:pt idx="34">
                  <c:v>88.975989999999996</c:v>
                </c:pt>
                <c:pt idx="35">
                  <c:v>97.545410000000004</c:v>
                </c:pt>
                <c:pt idx="36">
                  <c:v>104.93226000000001</c:v>
                </c:pt>
                <c:pt idx="37">
                  <c:v>122.35739</c:v>
                </c:pt>
                <c:pt idx="38">
                  <c:v>128.42050999999998</c:v>
                </c:pt>
                <c:pt idx="39">
                  <c:v>134.84523999999999</c:v>
                </c:pt>
                <c:pt idx="40">
                  <c:v>140.72277</c:v>
                </c:pt>
                <c:pt idx="41">
                  <c:v>144.44934999999998</c:v>
                </c:pt>
                <c:pt idx="42">
                  <c:v>143.02251000000001</c:v>
                </c:pt>
                <c:pt idx="43">
                  <c:v>152.54019</c:v>
                </c:pt>
                <c:pt idx="44">
                  <c:v>174.73553999999999</c:v>
                </c:pt>
                <c:pt idx="45">
                  <c:v>193.98508999999999</c:v>
                </c:pt>
                <c:pt idx="46">
                  <c:v>233.18530999999999</c:v>
                </c:pt>
                <c:pt idx="47">
                  <c:v>266.57613000000003</c:v>
                </c:pt>
                <c:pt idx="48">
                  <c:v>286.76624000000004</c:v>
                </c:pt>
                <c:pt idx="49">
                  <c:v>290.02163000000002</c:v>
                </c:pt>
                <c:pt idx="50">
                  <c:v>292.83180000000004</c:v>
                </c:pt>
                <c:pt idx="51">
                  <c:v>298.13461000000001</c:v>
                </c:pt>
                <c:pt idx="52">
                  <c:v>298.03428000000002</c:v>
                </c:pt>
                <c:pt idx="53">
                  <c:v>287.82362000000001</c:v>
                </c:pt>
                <c:pt idx="54">
                  <c:v>283.51756999999998</c:v>
                </c:pt>
                <c:pt idx="55">
                  <c:v>283.81790000000001</c:v>
                </c:pt>
                <c:pt idx="56">
                  <c:v>302.54577999999998</c:v>
                </c:pt>
                <c:pt idx="57">
                  <c:v>310.26216999999997</c:v>
                </c:pt>
                <c:pt idx="58">
                  <c:v>303.13065</c:v>
                </c:pt>
                <c:pt idx="59">
                  <c:v>306.22057000000001</c:v>
                </c:pt>
                <c:pt idx="60">
                  <c:v>320.17812000000004</c:v>
                </c:pt>
                <c:pt idx="61">
                  <c:v>319.70123999999998</c:v>
                </c:pt>
                <c:pt idx="62">
                  <c:v>314.63378</c:v>
                </c:pt>
                <c:pt idx="63">
                  <c:v>308.04611</c:v>
                </c:pt>
                <c:pt idx="64">
                  <c:v>300.47880000000004</c:v>
                </c:pt>
                <c:pt idx="65">
                  <c:v>301.18414000000001</c:v>
                </c:pt>
                <c:pt idx="66">
                  <c:v>298.91727000000003</c:v>
                </c:pt>
                <c:pt idx="67">
                  <c:v>294.01853</c:v>
                </c:pt>
                <c:pt idx="68">
                  <c:v>289.05885999999998</c:v>
                </c:pt>
                <c:pt idx="69">
                  <c:v>300.92086</c:v>
                </c:pt>
                <c:pt idx="70">
                  <c:v>298.46137999999996</c:v>
                </c:pt>
                <c:pt idx="71">
                  <c:v>287.34708000000001</c:v>
                </c:pt>
                <c:pt idx="72">
                  <c:v>277.01706999999999</c:v>
                </c:pt>
                <c:pt idx="73">
                  <c:v>282.32871</c:v>
                </c:pt>
                <c:pt idx="74">
                  <c:v>290.80642</c:v>
                </c:pt>
                <c:pt idx="75">
                  <c:v>287.74178999999998</c:v>
                </c:pt>
                <c:pt idx="76">
                  <c:v>269.19798000000003</c:v>
                </c:pt>
                <c:pt idx="77">
                  <c:v>265.59640999999999</c:v>
                </c:pt>
                <c:pt idx="78">
                  <c:v>259.54084999999998</c:v>
                </c:pt>
                <c:pt idx="79">
                  <c:v>253.35583000000003</c:v>
                </c:pt>
                <c:pt idx="80">
                  <c:v>244.64526000000001</c:v>
                </c:pt>
                <c:pt idx="81">
                  <c:v>252.13527000000005</c:v>
                </c:pt>
                <c:pt idx="82">
                  <c:v>241.71265</c:v>
                </c:pt>
                <c:pt idx="83">
                  <c:v>221.12252999999998</c:v>
                </c:pt>
                <c:pt idx="84">
                  <c:v>208.72149999999999</c:v>
                </c:pt>
                <c:pt idx="85">
                  <c:v>191.18858</c:v>
                </c:pt>
                <c:pt idx="86">
                  <c:v>182.76161999999999</c:v>
                </c:pt>
                <c:pt idx="87">
                  <c:v>162.06335000000001</c:v>
                </c:pt>
                <c:pt idx="88">
                  <c:v>149.32946999999999</c:v>
                </c:pt>
                <c:pt idx="89">
                  <c:v>155.21123999999998</c:v>
                </c:pt>
                <c:pt idx="90">
                  <c:v>160.10091</c:v>
                </c:pt>
                <c:pt idx="91">
                  <c:v>158.60667000000001</c:v>
                </c:pt>
                <c:pt idx="92">
                  <c:v>144.84264999999999</c:v>
                </c:pt>
                <c:pt idx="93">
                  <c:v>145.33458999999999</c:v>
                </c:pt>
                <c:pt idx="94">
                  <c:v>128.09907000000001</c:v>
                </c:pt>
                <c:pt idx="95">
                  <c:v>121.82284000000001</c:v>
                </c:pt>
              </c:numCache>
            </c:numRef>
          </c:val>
          <c:extLst>
            <c:ext xmlns:c16="http://schemas.microsoft.com/office/drawing/2014/chart" uri="{C3380CC4-5D6E-409C-BE32-E72D297353CC}">
              <c16:uniqueId val="{0000000B-2F32-4707-BB70-AE22619A466F}"/>
            </c:ext>
          </c:extLst>
        </c:ser>
        <c:ser>
          <c:idx val="11"/>
          <c:order val="2"/>
          <c:tx>
            <c:strRef>
              <c:f>DATA!$O$118</c:f>
              <c:strCache>
                <c:ptCount val="1"/>
                <c:pt idx="0">
                  <c:v>HIDRO</c:v>
                </c:pt>
              </c:strCache>
            </c:strRef>
          </c:tx>
          <c:spPr>
            <a:solidFill>
              <a:schemeClr val="accent6">
                <a:lumMod val="60000"/>
              </a:schemeClr>
            </a:solidFill>
            <a:ln w="25400">
              <a:noFill/>
            </a:ln>
            <a:effectLst/>
          </c:spPr>
          <c:cat>
            <c:strRef>
              <c:f>DATA!$C$119:$C$214</c:f>
              <c:strCache>
                <c:ptCount val="96"/>
                <c:pt idx="0">
                  <c:v>00:15</c:v>
                </c:pt>
                <c:pt idx="1">
                  <c:v>00:30</c:v>
                </c:pt>
                <c:pt idx="2">
                  <c:v>00:45</c:v>
                </c:pt>
                <c:pt idx="3">
                  <c:v>01:00</c:v>
                </c:pt>
                <c:pt idx="4">
                  <c:v>01:15</c:v>
                </c:pt>
                <c:pt idx="5">
                  <c:v>01:30</c:v>
                </c:pt>
                <c:pt idx="6">
                  <c:v>01:45</c:v>
                </c:pt>
                <c:pt idx="7">
                  <c:v>02:00</c:v>
                </c:pt>
                <c:pt idx="8">
                  <c:v>02:15</c:v>
                </c:pt>
                <c:pt idx="9">
                  <c:v>02:30</c:v>
                </c:pt>
                <c:pt idx="10">
                  <c:v>02:45</c:v>
                </c:pt>
                <c:pt idx="11">
                  <c:v>03:00</c:v>
                </c:pt>
                <c:pt idx="12">
                  <c:v>03:15</c:v>
                </c:pt>
                <c:pt idx="13">
                  <c:v>03:30</c:v>
                </c:pt>
                <c:pt idx="14">
                  <c:v>03:45</c:v>
                </c:pt>
                <c:pt idx="15">
                  <c:v>04:00</c:v>
                </c:pt>
                <c:pt idx="16">
                  <c:v>04:15</c:v>
                </c:pt>
                <c:pt idx="17">
                  <c:v>04:30</c:v>
                </c:pt>
                <c:pt idx="18">
                  <c:v>04:45</c:v>
                </c:pt>
                <c:pt idx="19">
                  <c:v>05:00</c:v>
                </c:pt>
                <c:pt idx="20">
                  <c:v>05:15</c:v>
                </c:pt>
                <c:pt idx="21">
                  <c:v>05:30</c:v>
                </c:pt>
                <c:pt idx="22">
                  <c:v>05:45</c:v>
                </c:pt>
                <c:pt idx="23">
                  <c:v>06:00</c:v>
                </c:pt>
                <c:pt idx="24">
                  <c:v>06:15</c:v>
                </c:pt>
                <c:pt idx="25">
                  <c:v>06:30</c:v>
                </c:pt>
                <c:pt idx="26">
                  <c:v>06:45</c:v>
                </c:pt>
                <c:pt idx="27">
                  <c:v>07:00</c:v>
                </c:pt>
                <c:pt idx="28">
                  <c:v>07:15</c:v>
                </c:pt>
                <c:pt idx="29">
                  <c:v>07:30</c:v>
                </c:pt>
                <c:pt idx="30">
                  <c:v>07:45</c:v>
                </c:pt>
                <c:pt idx="31">
                  <c:v>08:00</c:v>
                </c:pt>
                <c:pt idx="32">
                  <c:v>08:15</c:v>
                </c:pt>
                <c:pt idx="33">
                  <c:v>08:30</c:v>
                </c:pt>
                <c:pt idx="34">
                  <c:v>08:45</c:v>
                </c:pt>
                <c:pt idx="35">
                  <c:v>09:00</c:v>
                </c:pt>
                <c:pt idx="36">
                  <c:v>09:15</c:v>
                </c:pt>
                <c:pt idx="37">
                  <c:v>09:30</c:v>
                </c:pt>
                <c:pt idx="38">
                  <c:v>09:45</c:v>
                </c:pt>
                <c:pt idx="39">
                  <c:v>10:00</c:v>
                </c:pt>
                <c:pt idx="40">
                  <c:v>10:15</c:v>
                </c:pt>
                <c:pt idx="41">
                  <c:v>10:30</c:v>
                </c:pt>
                <c:pt idx="42">
                  <c:v>10:45</c:v>
                </c:pt>
                <c:pt idx="43">
                  <c:v>11:00</c:v>
                </c:pt>
                <c:pt idx="44">
                  <c:v>11:15</c:v>
                </c:pt>
                <c:pt idx="45">
                  <c:v>11:30</c:v>
                </c:pt>
                <c:pt idx="46">
                  <c:v>11:45</c:v>
                </c:pt>
                <c:pt idx="47">
                  <c:v>12:00</c:v>
                </c:pt>
                <c:pt idx="48">
                  <c:v>12:15</c:v>
                </c:pt>
                <c:pt idx="49">
                  <c:v>12:30</c:v>
                </c:pt>
                <c:pt idx="50">
                  <c:v>12:45</c:v>
                </c:pt>
                <c:pt idx="51">
                  <c:v>13:00</c:v>
                </c:pt>
                <c:pt idx="52">
                  <c:v>13:15</c:v>
                </c:pt>
                <c:pt idx="53">
                  <c:v>13:30</c:v>
                </c:pt>
                <c:pt idx="54">
                  <c:v>13:45</c:v>
                </c:pt>
                <c:pt idx="55">
                  <c:v>14:00</c:v>
                </c:pt>
                <c:pt idx="56">
                  <c:v>14:15</c:v>
                </c:pt>
                <c:pt idx="57">
                  <c:v>14:30</c:v>
                </c:pt>
                <c:pt idx="58">
                  <c:v>14:45</c:v>
                </c:pt>
                <c:pt idx="59">
                  <c:v>15:00</c:v>
                </c:pt>
                <c:pt idx="60">
                  <c:v>15:15</c:v>
                </c:pt>
                <c:pt idx="61">
                  <c:v>15:30</c:v>
                </c:pt>
                <c:pt idx="62">
                  <c:v>15:45</c:v>
                </c:pt>
                <c:pt idx="63">
                  <c:v>16:00</c:v>
                </c:pt>
                <c:pt idx="64">
                  <c:v>16:15</c:v>
                </c:pt>
                <c:pt idx="65">
                  <c:v>16:30</c:v>
                </c:pt>
                <c:pt idx="66">
                  <c:v>16:45</c:v>
                </c:pt>
                <c:pt idx="67">
                  <c:v>17:00</c:v>
                </c:pt>
                <c:pt idx="68">
                  <c:v>17:15</c:v>
                </c:pt>
                <c:pt idx="69">
                  <c:v>17:30</c:v>
                </c:pt>
                <c:pt idx="70">
                  <c:v>17:45</c:v>
                </c:pt>
                <c:pt idx="71">
                  <c:v>18:00</c:v>
                </c:pt>
                <c:pt idx="72">
                  <c:v>18:15</c:v>
                </c:pt>
                <c:pt idx="73">
                  <c:v>18:30</c:v>
                </c:pt>
                <c:pt idx="74">
                  <c:v>18:45</c:v>
                </c:pt>
                <c:pt idx="75">
                  <c:v>19:00</c:v>
                </c:pt>
                <c:pt idx="76">
                  <c:v>19:15</c:v>
                </c:pt>
                <c:pt idx="77">
                  <c:v>19:30</c:v>
                </c:pt>
                <c:pt idx="78">
                  <c:v>19:45</c:v>
                </c:pt>
                <c:pt idx="79">
                  <c:v>20:00</c:v>
                </c:pt>
                <c:pt idx="80">
                  <c:v>20:15</c:v>
                </c:pt>
                <c:pt idx="81">
                  <c:v>20:30</c:v>
                </c:pt>
                <c:pt idx="82">
                  <c:v>20:45</c:v>
                </c:pt>
                <c:pt idx="83">
                  <c:v>21:00</c:v>
                </c:pt>
                <c:pt idx="84">
                  <c:v>21:15</c:v>
                </c:pt>
                <c:pt idx="85">
                  <c:v>21:30</c:v>
                </c:pt>
                <c:pt idx="86">
                  <c:v>21:45</c:v>
                </c:pt>
                <c:pt idx="87">
                  <c:v>22:00</c:v>
                </c:pt>
                <c:pt idx="88">
                  <c:v>22:15</c:v>
                </c:pt>
                <c:pt idx="89">
                  <c:v>22:30</c:v>
                </c:pt>
                <c:pt idx="90">
                  <c:v>22:45</c:v>
                </c:pt>
                <c:pt idx="91">
                  <c:v>23:00</c:v>
                </c:pt>
                <c:pt idx="92">
                  <c:v>23:15</c:v>
                </c:pt>
                <c:pt idx="93">
                  <c:v>23:30</c:v>
                </c:pt>
                <c:pt idx="94">
                  <c:v>23:45</c:v>
                </c:pt>
                <c:pt idx="95">
                  <c:v>00:00</c:v>
                </c:pt>
              </c:strCache>
            </c:strRef>
          </c:cat>
          <c:val>
            <c:numRef>
              <c:f>DATA!$AF$119:$AF$214</c:f>
              <c:numCache>
                <c:formatCode>#,##0.00</c:formatCode>
                <c:ptCount val="96"/>
                <c:pt idx="0">
                  <c:v>2083.0309499999994</c:v>
                </c:pt>
                <c:pt idx="1">
                  <c:v>2095.1605999999997</c:v>
                </c:pt>
                <c:pt idx="2">
                  <c:v>2194.0652399999994</c:v>
                </c:pt>
                <c:pt idx="3">
                  <c:v>2131.9300800000001</c:v>
                </c:pt>
                <c:pt idx="4">
                  <c:v>2039.8858</c:v>
                </c:pt>
                <c:pt idx="5">
                  <c:v>2050.5356499999994</c:v>
                </c:pt>
                <c:pt idx="6">
                  <c:v>2027.1949399999996</c:v>
                </c:pt>
                <c:pt idx="7">
                  <c:v>1923.6407199999999</c:v>
                </c:pt>
                <c:pt idx="8">
                  <c:v>1982.5481</c:v>
                </c:pt>
                <c:pt idx="9">
                  <c:v>1984.2433599999997</c:v>
                </c:pt>
                <c:pt idx="10">
                  <c:v>1892.1481999999996</c:v>
                </c:pt>
                <c:pt idx="11">
                  <c:v>1920.2441999999999</c:v>
                </c:pt>
                <c:pt idx="12">
                  <c:v>1932.5786600000001</c:v>
                </c:pt>
                <c:pt idx="13">
                  <c:v>1869.11655</c:v>
                </c:pt>
                <c:pt idx="14">
                  <c:v>1878.4224700000002</c:v>
                </c:pt>
                <c:pt idx="15">
                  <c:v>1868.6425499999996</c:v>
                </c:pt>
                <c:pt idx="16">
                  <c:v>1902.5342599999999</c:v>
                </c:pt>
                <c:pt idx="17">
                  <c:v>1943.7922700000006</c:v>
                </c:pt>
                <c:pt idx="18">
                  <c:v>1880.2460800000008</c:v>
                </c:pt>
                <c:pt idx="19">
                  <c:v>1937.7652799999996</c:v>
                </c:pt>
                <c:pt idx="20">
                  <c:v>2003.71901</c:v>
                </c:pt>
                <c:pt idx="21">
                  <c:v>1950.4119099999996</c:v>
                </c:pt>
                <c:pt idx="22">
                  <c:v>1957.8370500000008</c:v>
                </c:pt>
                <c:pt idx="23">
                  <c:v>1947.2946500000005</c:v>
                </c:pt>
                <c:pt idx="24">
                  <c:v>1947.6130599999995</c:v>
                </c:pt>
                <c:pt idx="25">
                  <c:v>2089.4561400000007</c:v>
                </c:pt>
                <c:pt idx="26">
                  <c:v>2070.1911400000008</c:v>
                </c:pt>
                <c:pt idx="27">
                  <c:v>1909.9531599999991</c:v>
                </c:pt>
                <c:pt idx="28">
                  <c:v>1860.3365900000001</c:v>
                </c:pt>
                <c:pt idx="29">
                  <c:v>1870.0638999999996</c:v>
                </c:pt>
                <c:pt idx="30">
                  <c:v>1867.0155499999994</c:v>
                </c:pt>
                <c:pt idx="31">
                  <c:v>1902.0727199999999</c:v>
                </c:pt>
                <c:pt idx="32">
                  <c:v>2057.5596099999998</c:v>
                </c:pt>
                <c:pt idx="33">
                  <c:v>2137.6050100000007</c:v>
                </c:pt>
                <c:pt idx="34">
                  <c:v>2273.6302199999996</c:v>
                </c:pt>
                <c:pt idx="35">
                  <c:v>2365.5252199999995</c:v>
                </c:pt>
                <c:pt idx="36">
                  <c:v>2399.9893799999995</c:v>
                </c:pt>
                <c:pt idx="37">
                  <c:v>2343.1689300000007</c:v>
                </c:pt>
                <c:pt idx="38">
                  <c:v>2366.5216099999998</c:v>
                </c:pt>
                <c:pt idx="39">
                  <c:v>2342.3028000000008</c:v>
                </c:pt>
                <c:pt idx="40">
                  <c:v>2373.5036200000013</c:v>
                </c:pt>
                <c:pt idx="41">
                  <c:v>2389.8324900000007</c:v>
                </c:pt>
                <c:pt idx="42">
                  <c:v>2388.7390599999994</c:v>
                </c:pt>
                <c:pt idx="43">
                  <c:v>2511.8019700000004</c:v>
                </c:pt>
                <c:pt idx="44">
                  <c:v>2439.6448100000002</c:v>
                </c:pt>
                <c:pt idx="45">
                  <c:v>2419.7434200000012</c:v>
                </c:pt>
                <c:pt idx="46">
                  <c:v>2415.5372800000005</c:v>
                </c:pt>
                <c:pt idx="47">
                  <c:v>2314.3276899999996</c:v>
                </c:pt>
                <c:pt idx="48">
                  <c:v>2282.9477300000017</c:v>
                </c:pt>
                <c:pt idx="49">
                  <c:v>2217.75693</c:v>
                </c:pt>
                <c:pt idx="50">
                  <c:v>2207.5991299999996</c:v>
                </c:pt>
                <c:pt idx="51">
                  <c:v>2083.3145499999996</c:v>
                </c:pt>
                <c:pt idx="52">
                  <c:v>2042.5528100000006</c:v>
                </c:pt>
                <c:pt idx="53">
                  <c:v>2111.671409999999</c:v>
                </c:pt>
                <c:pt idx="54">
                  <c:v>2151.5987699999996</c:v>
                </c:pt>
                <c:pt idx="55">
                  <c:v>2227.189080000001</c:v>
                </c:pt>
                <c:pt idx="56">
                  <c:v>2324.8371199999992</c:v>
                </c:pt>
                <c:pt idx="57">
                  <c:v>2404.7758400000007</c:v>
                </c:pt>
                <c:pt idx="58">
                  <c:v>2410.8006300000002</c:v>
                </c:pt>
                <c:pt idx="59">
                  <c:v>2466.7679199999998</c:v>
                </c:pt>
                <c:pt idx="60">
                  <c:v>2481.2005499999977</c:v>
                </c:pt>
                <c:pt idx="61">
                  <c:v>2539.32114</c:v>
                </c:pt>
                <c:pt idx="62">
                  <c:v>2575.2480700000006</c:v>
                </c:pt>
                <c:pt idx="63">
                  <c:v>2525.114570000002</c:v>
                </c:pt>
                <c:pt idx="64">
                  <c:v>2512.9292699999996</c:v>
                </c:pt>
                <c:pt idx="65">
                  <c:v>2485.3454999999994</c:v>
                </c:pt>
                <c:pt idx="66">
                  <c:v>2411.4145600000002</c:v>
                </c:pt>
                <c:pt idx="67">
                  <c:v>2464.4629899999982</c:v>
                </c:pt>
                <c:pt idx="68">
                  <c:v>2384.1936800000008</c:v>
                </c:pt>
                <c:pt idx="69">
                  <c:v>2307.5164499999996</c:v>
                </c:pt>
                <c:pt idx="70">
                  <c:v>2272.6157699999994</c:v>
                </c:pt>
                <c:pt idx="71">
                  <c:v>2204.74316</c:v>
                </c:pt>
                <c:pt idx="72">
                  <c:v>2156.9731100000004</c:v>
                </c:pt>
                <c:pt idx="73">
                  <c:v>2290.1817499999988</c:v>
                </c:pt>
                <c:pt idx="74">
                  <c:v>2446.9324300000012</c:v>
                </c:pt>
                <c:pt idx="75">
                  <c:v>2565.0697800000007</c:v>
                </c:pt>
                <c:pt idx="76">
                  <c:v>2599.5264000000006</c:v>
                </c:pt>
                <c:pt idx="77">
                  <c:v>2631.9839400000005</c:v>
                </c:pt>
                <c:pt idx="78">
                  <c:v>2634.6315599999994</c:v>
                </c:pt>
                <c:pt idx="79">
                  <c:v>2633.8401600000007</c:v>
                </c:pt>
                <c:pt idx="80">
                  <c:v>2614.0191900000004</c:v>
                </c:pt>
                <c:pt idx="81">
                  <c:v>2576.9317499999988</c:v>
                </c:pt>
                <c:pt idx="82">
                  <c:v>2599.5146399999999</c:v>
                </c:pt>
                <c:pt idx="83">
                  <c:v>2583.6976200000004</c:v>
                </c:pt>
                <c:pt idx="84">
                  <c:v>2561.6189299999983</c:v>
                </c:pt>
                <c:pt idx="85">
                  <c:v>2525.1142799999989</c:v>
                </c:pt>
                <c:pt idx="86">
                  <c:v>2524.0727399999992</c:v>
                </c:pt>
                <c:pt idx="87">
                  <c:v>2497.1263799999988</c:v>
                </c:pt>
                <c:pt idx="88">
                  <c:v>2414.3789199999997</c:v>
                </c:pt>
                <c:pt idx="89">
                  <c:v>2291.4909500000008</c:v>
                </c:pt>
                <c:pt idx="90">
                  <c:v>2186.71045</c:v>
                </c:pt>
                <c:pt idx="91">
                  <c:v>2093.9748</c:v>
                </c:pt>
                <c:pt idx="92">
                  <c:v>2081.2883699999998</c:v>
                </c:pt>
                <c:pt idx="93">
                  <c:v>1989.5105099999996</c:v>
                </c:pt>
                <c:pt idx="94">
                  <c:v>1999.4865699999991</c:v>
                </c:pt>
                <c:pt idx="95">
                  <c:v>2047.2661599999997</c:v>
                </c:pt>
              </c:numCache>
            </c:numRef>
          </c:val>
          <c:extLst>
            <c:ext xmlns:c16="http://schemas.microsoft.com/office/drawing/2014/chart" uri="{C3380CC4-5D6E-409C-BE32-E72D297353CC}">
              <c16:uniqueId val="{00000000-2F32-4707-BB70-AE22619A466F}"/>
            </c:ext>
          </c:extLst>
        </c:ser>
        <c:ser>
          <c:idx val="0"/>
          <c:order val="3"/>
          <c:tx>
            <c:strRef>
              <c:f>DATA!$D$118</c:f>
              <c:strCache>
                <c:ptCount val="1"/>
                <c:pt idx="0">
                  <c:v>BAGAZO - TV</c:v>
                </c:pt>
              </c:strCache>
            </c:strRef>
          </c:tx>
          <c:spPr>
            <a:solidFill>
              <a:schemeClr val="accent1"/>
            </a:solidFill>
            <a:ln w="25400">
              <a:noFill/>
            </a:ln>
            <a:effectLst/>
          </c:spPr>
          <c:cat>
            <c:strRef>
              <c:f>DATA!$C$119:$C$214</c:f>
              <c:strCache>
                <c:ptCount val="96"/>
                <c:pt idx="0">
                  <c:v>00:15</c:v>
                </c:pt>
                <c:pt idx="1">
                  <c:v>00:30</c:v>
                </c:pt>
                <c:pt idx="2">
                  <c:v>00:45</c:v>
                </c:pt>
                <c:pt idx="3">
                  <c:v>01:00</c:v>
                </c:pt>
                <c:pt idx="4">
                  <c:v>01:15</c:v>
                </c:pt>
                <c:pt idx="5">
                  <c:v>01:30</c:v>
                </c:pt>
                <c:pt idx="6">
                  <c:v>01:45</c:v>
                </c:pt>
                <c:pt idx="7">
                  <c:v>02:00</c:v>
                </c:pt>
                <c:pt idx="8">
                  <c:v>02:15</c:v>
                </c:pt>
                <c:pt idx="9">
                  <c:v>02:30</c:v>
                </c:pt>
                <c:pt idx="10">
                  <c:v>02:45</c:v>
                </c:pt>
                <c:pt idx="11">
                  <c:v>03:00</c:v>
                </c:pt>
                <c:pt idx="12">
                  <c:v>03:15</c:v>
                </c:pt>
                <c:pt idx="13">
                  <c:v>03:30</c:v>
                </c:pt>
                <c:pt idx="14">
                  <c:v>03:45</c:v>
                </c:pt>
                <c:pt idx="15">
                  <c:v>04:00</c:v>
                </c:pt>
                <c:pt idx="16">
                  <c:v>04:15</c:v>
                </c:pt>
                <c:pt idx="17">
                  <c:v>04:30</c:v>
                </c:pt>
                <c:pt idx="18">
                  <c:v>04:45</c:v>
                </c:pt>
                <c:pt idx="19">
                  <c:v>05:00</c:v>
                </c:pt>
                <c:pt idx="20">
                  <c:v>05:15</c:v>
                </c:pt>
                <c:pt idx="21">
                  <c:v>05:30</c:v>
                </c:pt>
                <c:pt idx="22">
                  <c:v>05:45</c:v>
                </c:pt>
                <c:pt idx="23">
                  <c:v>06:00</c:v>
                </c:pt>
                <c:pt idx="24">
                  <c:v>06:15</c:v>
                </c:pt>
                <c:pt idx="25">
                  <c:v>06:30</c:v>
                </c:pt>
                <c:pt idx="26">
                  <c:v>06:45</c:v>
                </c:pt>
                <c:pt idx="27">
                  <c:v>07:00</c:v>
                </c:pt>
                <c:pt idx="28">
                  <c:v>07:15</c:v>
                </c:pt>
                <c:pt idx="29">
                  <c:v>07:30</c:v>
                </c:pt>
                <c:pt idx="30">
                  <c:v>07:45</c:v>
                </c:pt>
                <c:pt idx="31">
                  <c:v>08:00</c:v>
                </c:pt>
                <c:pt idx="32">
                  <c:v>08:15</c:v>
                </c:pt>
                <c:pt idx="33">
                  <c:v>08:30</c:v>
                </c:pt>
                <c:pt idx="34">
                  <c:v>08:45</c:v>
                </c:pt>
                <c:pt idx="35">
                  <c:v>09:00</c:v>
                </c:pt>
                <c:pt idx="36">
                  <c:v>09:15</c:v>
                </c:pt>
                <c:pt idx="37">
                  <c:v>09:30</c:v>
                </c:pt>
                <c:pt idx="38">
                  <c:v>09:45</c:v>
                </c:pt>
                <c:pt idx="39">
                  <c:v>10:00</c:v>
                </c:pt>
                <c:pt idx="40">
                  <c:v>10:15</c:v>
                </c:pt>
                <c:pt idx="41">
                  <c:v>10:30</c:v>
                </c:pt>
                <c:pt idx="42">
                  <c:v>10:45</c:v>
                </c:pt>
                <c:pt idx="43">
                  <c:v>11:00</c:v>
                </c:pt>
                <c:pt idx="44">
                  <c:v>11:15</c:v>
                </c:pt>
                <c:pt idx="45">
                  <c:v>11:30</c:v>
                </c:pt>
                <c:pt idx="46">
                  <c:v>11:45</c:v>
                </c:pt>
                <c:pt idx="47">
                  <c:v>12:00</c:v>
                </c:pt>
                <c:pt idx="48">
                  <c:v>12:15</c:v>
                </c:pt>
                <c:pt idx="49">
                  <c:v>12:30</c:v>
                </c:pt>
                <c:pt idx="50">
                  <c:v>12:45</c:v>
                </c:pt>
                <c:pt idx="51">
                  <c:v>13:00</c:v>
                </c:pt>
                <c:pt idx="52">
                  <c:v>13:15</c:v>
                </c:pt>
                <c:pt idx="53">
                  <c:v>13:30</c:v>
                </c:pt>
                <c:pt idx="54">
                  <c:v>13:45</c:v>
                </c:pt>
                <c:pt idx="55">
                  <c:v>14:00</c:v>
                </c:pt>
                <c:pt idx="56">
                  <c:v>14:15</c:v>
                </c:pt>
                <c:pt idx="57">
                  <c:v>14:30</c:v>
                </c:pt>
                <c:pt idx="58">
                  <c:v>14:45</c:v>
                </c:pt>
                <c:pt idx="59">
                  <c:v>15:00</c:v>
                </c:pt>
                <c:pt idx="60">
                  <c:v>15:15</c:v>
                </c:pt>
                <c:pt idx="61">
                  <c:v>15:30</c:v>
                </c:pt>
                <c:pt idx="62">
                  <c:v>15:45</c:v>
                </c:pt>
                <c:pt idx="63">
                  <c:v>16:00</c:v>
                </c:pt>
                <c:pt idx="64">
                  <c:v>16:15</c:v>
                </c:pt>
                <c:pt idx="65">
                  <c:v>16:30</c:v>
                </c:pt>
                <c:pt idx="66">
                  <c:v>16:45</c:v>
                </c:pt>
                <c:pt idx="67">
                  <c:v>17:00</c:v>
                </c:pt>
                <c:pt idx="68">
                  <c:v>17:15</c:v>
                </c:pt>
                <c:pt idx="69">
                  <c:v>17:30</c:v>
                </c:pt>
                <c:pt idx="70">
                  <c:v>17:45</c:v>
                </c:pt>
                <c:pt idx="71">
                  <c:v>18:00</c:v>
                </c:pt>
                <c:pt idx="72">
                  <c:v>18:15</c:v>
                </c:pt>
                <c:pt idx="73">
                  <c:v>18:30</c:v>
                </c:pt>
                <c:pt idx="74">
                  <c:v>18:45</c:v>
                </c:pt>
                <c:pt idx="75">
                  <c:v>19:00</c:v>
                </c:pt>
                <c:pt idx="76">
                  <c:v>19:15</c:v>
                </c:pt>
                <c:pt idx="77">
                  <c:v>19:30</c:v>
                </c:pt>
                <c:pt idx="78">
                  <c:v>19:45</c:v>
                </c:pt>
                <c:pt idx="79">
                  <c:v>20:00</c:v>
                </c:pt>
                <c:pt idx="80">
                  <c:v>20:15</c:v>
                </c:pt>
                <c:pt idx="81">
                  <c:v>20:30</c:v>
                </c:pt>
                <c:pt idx="82">
                  <c:v>20:45</c:v>
                </c:pt>
                <c:pt idx="83">
                  <c:v>21:00</c:v>
                </c:pt>
                <c:pt idx="84">
                  <c:v>21:15</c:v>
                </c:pt>
                <c:pt idx="85">
                  <c:v>21:30</c:v>
                </c:pt>
                <c:pt idx="86">
                  <c:v>21:45</c:v>
                </c:pt>
                <c:pt idx="87">
                  <c:v>22:00</c:v>
                </c:pt>
                <c:pt idx="88">
                  <c:v>22:15</c:v>
                </c:pt>
                <c:pt idx="89">
                  <c:v>22:30</c:v>
                </c:pt>
                <c:pt idx="90">
                  <c:v>22:45</c:v>
                </c:pt>
                <c:pt idx="91">
                  <c:v>23:00</c:v>
                </c:pt>
                <c:pt idx="92">
                  <c:v>23:15</c:v>
                </c:pt>
                <c:pt idx="93">
                  <c:v>23:30</c:v>
                </c:pt>
                <c:pt idx="94">
                  <c:v>23:45</c:v>
                </c:pt>
                <c:pt idx="95">
                  <c:v>00:00</c:v>
                </c:pt>
              </c:strCache>
            </c:strRef>
          </c:cat>
          <c:val>
            <c:numRef>
              <c:f>DATA!$U$119:$U$214</c:f>
              <c:numCache>
                <c:formatCode>#,##0.00</c:formatCode>
                <c:ptCount val="96"/>
                <c:pt idx="0">
                  <c:v>40.765839999999997</c:v>
                </c:pt>
                <c:pt idx="1">
                  <c:v>40.210569999999997</c:v>
                </c:pt>
                <c:pt idx="2">
                  <c:v>40.459800000000001</c:v>
                </c:pt>
                <c:pt idx="3">
                  <c:v>40.604920000000007</c:v>
                </c:pt>
                <c:pt idx="4">
                  <c:v>40.314599999999999</c:v>
                </c:pt>
                <c:pt idx="5">
                  <c:v>40.584490000000002</c:v>
                </c:pt>
                <c:pt idx="6">
                  <c:v>39.618250000000003</c:v>
                </c:pt>
                <c:pt idx="7">
                  <c:v>40.105609999999999</c:v>
                </c:pt>
                <c:pt idx="8">
                  <c:v>40.524540000000002</c:v>
                </c:pt>
                <c:pt idx="9">
                  <c:v>40.422269999999997</c:v>
                </c:pt>
                <c:pt idx="10">
                  <c:v>40.621220000000001</c:v>
                </c:pt>
                <c:pt idx="11">
                  <c:v>40.692480000000003</c:v>
                </c:pt>
                <c:pt idx="12">
                  <c:v>40.755549999999999</c:v>
                </c:pt>
                <c:pt idx="13">
                  <c:v>40.623080000000002</c:v>
                </c:pt>
                <c:pt idx="14">
                  <c:v>39.641149999999996</c:v>
                </c:pt>
                <c:pt idx="15">
                  <c:v>40.65842</c:v>
                </c:pt>
                <c:pt idx="16">
                  <c:v>40.841679999999997</c:v>
                </c:pt>
                <c:pt idx="17">
                  <c:v>40.727879999999999</c:v>
                </c:pt>
                <c:pt idx="18">
                  <c:v>40.559460000000001</c:v>
                </c:pt>
                <c:pt idx="19">
                  <c:v>40.701839999999997</c:v>
                </c:pt>
                <c:pt idx="20">
                  <c:v>39.413579999999996</c:v>
                </c:pt>
                <c:pt idx="21">
                  <c:v>39.786529999999999</c:v>
                </c:pt>
                <c:pt idx="22">
                  <c:v>40.792159999999996</c:v>
                </c:pt>
                <c:pt idx="23">
                  <c:v>40.689070000000001</c:v>
                </c:pt>
                <c:pt idx="24">
                  <c:v>41.105609999999999</c:v>
                </c:pt>
                <c:pt idx="25">
                  <c:v>41.22128</c:v>
                </c:pt>
                <c:pt idx="26">
                  <c:v>41.25206</c:v>
                </c:pt>
                <c:pt idx="27">
                  <c:v>40.975740000000002</c:v>
                </c:pt>
                <c:pt idx="28">
                  <c:v>41.10998</c:v>
                </c:pt>
                <c:pt idx="29">
                  <c:v>41.103299999999997</c:v>
                </c:pt>
                <c:pt idx="30">
                  <c:v>36.453870000000002</c:v>
                </c:pt>
                <c:pt idx="31">
                  <c:v>41.235740000000007</c:v>
                </c:pt>
                <c:pt idx="32">
                  <c:v>41.136009999999999</c:v>
                </c:pt>
                <c:pt idx="33">
                  <c:v>40.817859999999996</c:v>
                </c:pt>
                <c:pt idx="34">
                  <c:v>41.222449999999995</c:v>
                </c:pt>
                <c:pt idx="35">
                  <c:v>41.158990000000003</c:v>
                </c:pt>
                <c:pt idx="36">
                  <c:v>41.268910000000005</c:v>
                </c:pt>
                <c:pt idx="37">
                  <c:v>41.08511</c:v>
                </c:pt>
                <c:pt idx="38">
                  <c:v>41.075509999999994</c:v>
                </c:pt>
                <c:pt idx="39">
                  <c:v>39.903660000000002</c:v>
                </c:pt>
                <c:pt idx="40">
                  <c:v>40.869569999999996</c:v>
                </c:pt>
                <c:pt idx="41">
                  <c:v>40.313290000000002</c:v>
                </c:pt>
                <c:pt idx="42">
                  <c:v>40.983600000000003</c:v>
                </c:pt>
                <c:pt idx="43">
                  <c:v>41.292299999999997</c:v>
                </c:pt>
                <c:pt idx="44">
                  <c:v>41.185810000000004</c:v>
                </c:pt>
                <c:pt idx="45">
                  <c:v>41.032910000000001</c:v>
                </c:pt>
                <c:pt idx="46">
                  <c:v>41.044719999999998</c:v>
                </c:pt>
                <c:pt idx="47">
                  <c:v>40.90728</c:v>
                </c:pt>
                <c:pt idx="48">
                  <c:v>40.718240000000002</c:v>
                </c:pt>
                <c:pt idx="49">
                  <c:v>41.245910000000002</c:v>
                </c:pt>
                <c:pt idx="50">
                  <c:v>41.437640000000002</c:v>
                </c:pt>
                <c:pt idx="51">
                  <c:v>41.421549999999996</c:v>
                </c:pt>
                <c:pt idx="52">
                  <c:v>41.560389999999998</c:v>
                </c:pt>
                <c:pt idx="53">
                  <c:v>41.483279999999993</c:v>
                </c:pt>
                <c:pt idx="54">
                  <c:v>41.403019999999998</c:v>
                </c:pt>
                <c:pt idx="55">
                  <c:v>41.044159999999998</c:v>
                </c:pt>
                <c:pt idx="56">
                  <c:v>40.287739999999999</c:v>
                </c:pt>
                <c:pt idx="57">
                  <c:v>40.809870000000004</c:v>
                </c:pt>
                <c:pt idx="58">
                  <c:v>40.263089999999998</c:v>
                </c:pt>
                <c:pt idx="59">
                  <c:v>40.267049999999998</c:v>
                </c:pt>
                <c:pt idx="60">
                  <c:v>40.712569999999999</c:v>
                </c:pt>
                <c:pt idx="61">
                  <c:v>40.64123</c:v>
                </c:pt>
                <c:pt idx="62">
                  <c:v>41.278849999999998</c:v>
                </c:pt>
                <c:pt idx="63">
                  <c:v>40.475099999999998</c:v>
                </c:pt>
                <c:pt idx="64">
                  <c:v>40.96425</c:v>
                </c:pt>
                <c:pt idx="65">
                  <c:v>40.877320000000005</c:v>
                </c:pt>
                <c:pt idx="66">
                  <c:v>40.829369999999997</c:v>
                </c:pt>
                <c:pt idx="67">
                  <c:v>41.105379999999997</c:v>
                </c:pt>
                <c:pt idx="68">
                  <c:v>40.832720000000002</c:v>
                </c:pt>
                <c:pt idx="69">
                  <c:v>40.6783</c:v>
                </c:pt>
                <c:pt idx="70">
                  <c:v>40.517569999999999</c:v>
                </c:pt>
                <c:pt idx="71">
                  <c:v>40.769090000000006</c:v>
                </c:pt>
                <c:pt idx="72">
                  <c:v>40.847830000000002</c:v>
                </c:pt>
                <c:pt idx="73">
                  <c:v>40.920339999999996</c:v>
                </c:pt>
                <c:pt idx="74">
                  <c:v>41.013809999999999</c:v>
                </c:pt>
                <c:pt idx="75">
                  <c:v>40.935010000000005</c:v>
                </c:pt>
                <c:pt idx="76">
                  <c:v>41.050420000000003</c:v>
                </c:pt>
                <c:pt idx="77">
                  <c:v>40.800620000000002</c:v>
                </c:pt>
                <c:pt idx="78">
                  <c:v>40.793859999999995</c:v>
                </c:pt>
                <c:pt idx="79">
                  <c:v>40.774830000000001</c:v>
                </c:pt>
                <c:pt idx="80">
                  <c:v>40.925079999999994</c:v>
                </c:pt>
                <c:pt idx="81">
                  <c:v>40.626329999999996</c:v>
                </c:pt>
                <c:pt idx="82">
                  <c:v>40.998620000000003</c:v>
                </c:pt>
                <c:pt idx="83">
                  <c:v>41.223789999999994</c:v>
                </c:pt>
                <c:pt idx="84">
                  <c:v>41.288719999999998</c:v>
                </c:pt>
                <c:pt idx="85">
                  <c:v>40.429829999999995</c:v>
                </c:pt>
                <c:pt idx="86">
                  <c:v>40.269629999999999</c:v>
                </c:pt>
                <c:pt idx="87">
                  <c:v>40.516930000000002</c:v>
                </c:pt>
                <c:pt idx="88">
                  <c:v>40.777729999999998</c:v>
                </c:pt>
                <c:pt idx="89">
                  <c:v>40.47578</c:v>
                </c:pt>
                <c:pt idx="90">
                  <c:v>40.886690000000002</c:v>
                </c:pt>
                <c:pt idx="91">
                  <c:v>40.870599999999996</c:v>
                </c:pt>
                <c:pt idx="92">
                  <c:v>40.428179999999998</c:v>
                </c:pt>
                <c:pt idx="93">
                  <c:v>40.30753</c:v>
                </c:pt>
                <c:pt idx="94">
                  <c:v>40.582340000000002</c:v>
                </c:pt>
                <c:pt idx="95">
                  <c:v>40.788979999999995</c:v>
                </c:pt>
              </c:numCache>
            </c:numRef>
          </c:val>
          <c:extLst>
            <c:ext xmlns:c16="http://schemas.microsoft.com/office/drawing/2014/chart" uri="{C3380CC4-5D6E-409C-BE32-E72D297353CC}">
              <c16:uniqueId val="{00000001-2F32-4707-BB70-AE22619A466F}"/>
            </c:ext>
          </c:extLst>
        </c:ser>
        <c:ser>
          <c:idx val="1"/>
          <c:order val="4"/>
          <c:tx>
            <c:strRef>
              <c:f>DATA!$E$118</c:f>
              <c:strCache>
                <c:ptCount val="1"/>
                <c:pt idx="0">
                  <c:v>BIOGAS - MCI</c:v>
                </c:pt>
              </c:strCache>
            </c:strRef>
          </c:tx>
          <c:spPr>
            <a:solidFill>
              <a:schemeClr val="accent2"/>
            </a:solidFill>
            <a:ln w="25400">
              <a:noFill/>
            </a:ln>
            <a:effectLst/>
          </c:spPr>
          <c:cat>
            <c:strRef>
              <c:f>DATA!$C$119:$C$214</c:f>
              <c:strCache>
                <c:ptCount val="96"/>
                <c:pt idx="0">
                  <c:v>00:15</c:v>
                </c:pt>
                <c:pt idx="1">
                  <c:v>00:30</c:v>
                </c:pt>
                <c:pt idx="2">
                  <c:v>00:45</c:v>
                </c:pt>
                <c:pt idx="3">
                  <c:v>01:00</c:v>
                </c:pt>
                <c:pt idx="4">
                  <c:v>01:15</c:v>
                </c:pt>
                <c:pt idx="5">
                  <c:v>01:30</c:v>
                </c:pt>
                <c:pt idx="6">
                  <c:v>01:45</c:v>
                </c:pt>
                <c:pt idx="7">
                  <c:v>02:00</c:v>
                </c:pt>
                <c:pt idx="8">
                  <c:v>02:15</c:v>
                </c:pt>
                <c:pt idx="9">
                  <c:v>02:30</c:v>
                </c:pt>
                <c:pt idx="10">
                  <c:v>02:45</c:v>
                </c:pt>
                <c:pt idx="11">
                  <c:v>03:00</c:v>
                </c:pt>
                <c:pt idx="12">
                  <c:v>03:15</c:v>
                </c:pt>
                <c:pt idx="13">
                  <c:v>03:30</c:v>
                </c:pt>
                <c:pt idx="14">
                  <c:v>03:45</c:v>
                </c:pt>
                <c:pt idx="15">
                  <c:v>04:00</c:v>
                </c:pt>
                <c:pt idx="16">
                  <c:v>04:15</c:v>
                </c:pt>
                <c:pt idx="17">
                  <c:v>04:30</c:v>
                </c:pt>
                <c:pt idx="18">
                  <c:v>04:45</c:v>
                </c:pt>
                <c:pt idx="19">
                  <c:v>05:00</c:v>
                </c:pt>
                <c:pt idx="20">
                  <c:v>05:15</c:v>
                </c:pt>
                <c:pt idx="21">
                  <c:v>05:30</c:v>
                </c:pt>
                <c:pt idx="22">
                  <c:v>05:45</c:v>
                </c:pt>
                <c:pt idx="23">
                  <c:v>06:00</c:v>
                </c:pt>
                <c:pt idx="24">
                  <c:v>06:15</c:v>
                </c:pt>
                <c:pt idx="25">
                  <c:v>06:30</c:v>
                </c:pt>
                <c:pt idx="26">
                  <c:v>06:45</c:v>
                </c:pt>
                <c:pt idx="27">
                  <c:v>07:00</c:v>
                </c:pt>
                <c:pt idx="28">
                  <c:v>07:15</c:v>
                </c:pt>
                <c:pt idx="29">
                  <c:v>07:30</c:v>
                </c:pt>
                <c:pt idx="30">
                  <c:v>07:45</c:v>
                </c:pt>
                <c:pt idx="31">
                  <c:v>08:00</c:v>
                </c:pt>
                <c:pt idx="32">
                  <c:v>08:15</c:v>
                </c:pt>
                <c:pt idx="33">
                  <c:v>08:30</c:v>
                </c:pt>
                <c:pt idx="34">
                  <c:v>08:45</c:v>
                </c:pt>
                <c:pt idx="35">
                  <c:v>09:00</c:v>
                </c:pt>
                <c:pt idx="36">
                  <c:v>09:15</c:v>
                </c:pt>
                <c:pt idx="37">
                  <c:v>09:30</c:v>
                </c:pt>
                <c:pt idx="38">
                  <c:v>09:45</c:v>
                </c:pt>
                <c:pt idx="39">
                  <c:v>10:00</c:v>
                </c:pt>
                <c:pt idx="40">
                  <c:v>10:15</c:v>
                </c:pt>
                <c:pt idx="41">
                  <c:v>10:30</c:v>
                </c:pt>
                <c:pt idx="42">
                  <c:v>10:45</c:v>
                </c:pt>
                <c:pt idx="43">
                  <c:v>11:00</c:v>
                </c:pt>
                <c:pt idx="44">
                  <c:v>11:15</c:v>
                </c:pt>
                <c:pt idx="45">
                  <c:v>11:30</c:v>
                </c:pt>
                <c:pt idx="46">
                  <c:v>11:45</c:v>
                </c:pt>
                <c:pt idx="47">
                  <c:v>12:00</c:v>
                </c:pt>
                <c:pt idx="48">
                  <c:v>12:15</c:v>
                </c:pt>
                <c:pt idx="49">
                  <c:v>12:30</c:v>
                </c:pt>
                <c:pt idx="50">
                  <c:v>12:45</c:v>
                </c:pt>
                <c:pt idx="51">
                  <c:v>13:00</c:v>
                </c:pt>
                <c:pt idx="52">
                  <c:v>13:15</c:v>
                </c:pt>
                <c:pt idx="53">
                  <c:v>13:30</c:v>
                </c:pt>
                <c:pt idx="54">
                  <c:v>13:45</c:v>
                </c:pt>
                <c:pt idx="55">
                  <c:v>14:00</c:v>
                </c:pt>
                <c:pt idx="56">
                  <c:v>14:15</c:v>
                </c:pt>
                <c:pt idx="57">
                  <c:v>14:30</c:v>
                </c:pt>
                <c:pt idx="58">
                  <c:v>14:45</c:v>
                </c:pt>
                <c:pt idx="59">
                  <c:v>15:00</c:v>
                </c:pt>
                <c:pt idx="60">
                  <c:v>15:15</c:v>
                </c:pt>
                <c:pt idx="61">
                  <c:v>15:30</c:v>
                </c:pt>
                <c:pt idx="62">
                  <c:v>15:45</c:v>
                </c:pt>
                <c:pt idx="63">
                  <c:v>16:00</c:v>
                </c:pt>
                <c:pt idx="64">
                  <c:v>16:15</c:v>
                </c:pt>
                <c:pt idx="65">
                  <c:v>16:30</c:v>
                </c:pt>
                <c:pt idx="66">
                  <c:v>16:45</c:v>
                </c:pt>
                <c:pt idx="67">
                  <c:v>17:00</c:v>
                </c:pt>
                <c:pt idx="68">
                  <c:v>17:15</c:v>
                </c:pt>
                <c:pt idx="69">
                  <c:v>17:30</c:v>
                </c:pt>
                <c:pt idx="70">
                  <c:v>17:45</c:v>
                </c:pt>
                <c:pt idx="71">
                  <c:v>18:00</c:v>
                </c:pt>
                <c:pt idx="72">
                  <c:v>18:15</c:v>
                </c:pt>
                <c:pt idx="73">
                  <c:v>18:30</c:v>
                </c:pt>
                <c:pt idx="74">
                  <c:v>18:45</c:v>
                </c:pt>
                <c:pt idx="75">
                  <c:v>19:00</c:v>
                </c:pt>
                <c:pt idx="76">
                  <c:v>19:15</c:v>
                </c:pt>
                <c:pt idx="77">
                  <c:v>19:30</c:v>
                </c:pt>
                <c:pt idx="78">
                  <c:v>19:45</c:v>
                </c:pt>
                <c:pt idx="79">
                  <c:v>20:00</c:v>
                </c:pt>
                <c:pt idx="80">
                  <c:v>20:15</c:v>
                </c:pt>
                <c:pt idx="81">
                  <c:v>20:30</c:v>
                </c:pt>
                <c:pt idx="82">
                  <c:v>20:45</c:v>
                </c:pt>
                <c:pt idx="83">
                  <c:v>21:00</c:v>
                </c:pt>
                <c:pt idx="84">
                  <c:v>21:15</c:v>
                </c:pt>
                <c:pt idx="85">
                  <c:v>21:30</c:v>
                </c:pt>
                <c:pt idx="86">
                  <c:v>21:45</c:v>
                </c:pt>
                <c:pt idx="87">
                  <c:v>22:00</c:v>
                </c:pt>
                <c:pt idx="88">
                  <c:v>22:15</c:v>
                </c:pt>
                <c:pt idx="89">
                  <c:v>22:30</c:v>
                </c:pt>
                <c:pt idx="90">
                  <c:v>22:45</c:v>
                </c:pt>
                <c:pt idx="91">
                  <c:v>23:00</c:v>
                </c:pt>
                <c:pt idx="92">
                  <c:v>23:15</c:v>
                </c:pt>
                <c:pt idx="93">
                  <c:v>23:30</c:v>
                </c:pt>
                <c:pt idx="94">
                  <c:v>23:45</c:v>
                </c:pt>
                <c:pt idx="95">
                  <c:v>00:00</c:v>
                </c:pt>
              </c:strCache>
            </c:strRef>
          </c:cat>
          <c:val>
            <c:numRef>
              <c:f>DATA!$V$119:$V$214</c:f>
              <c:numCache>
                <c:formatCode>#,##0.00</c:formatCode>
                <c:ptCount val="96"/>
                <c:pt idx="0">
                  <c:v>10.842000000000001</c:v>
                </c:pt>
                <c:pt idx="1">
                  <c:v>10.840400000000001</c:v>
                </c:pt>
                <c:pt idx="2">
                  <c:v>10.8416</c:v>
                </c:pt>
                <c:pt idx="3">
                  <c:v>10.842000000000001</c:v>
                </c:pt>
                <c:pt idx="4">
                  <c:v>10.8422</c:v>
                </c:pt>
                <c:pt idx="5">
                  <c:v>10.842000000000001</c:v>
                </c:pt>
                <c:pt idx="6">
                  <c:v>10.840100000000001</c:v>
                </c:pt>
                <c:pt idx="7">
                  <c:v>10.842500000000001</c:v>
                </c:pt>
                <c:pt idx="8">
                  <c:v>10.841099999999999</c:v>
                </c:pt>
                <c:pt idx="9">
                  <c:v>10.8423</c:v>
                </c:pt>
                <c:pt idx="10">
                  <c:v>10.841600000000001</c:v>
                </c:pt>
                <c:pt idx="11">
                  <c:v>10.841000000000001</c:v>
                </c:pt>
                <c:pt idx="12">
                  <c:v>10.841700000000001</c:v>
                </c:pt>
                <c:pt idx="13">
                  <c:v>10.8415</c:v>
                </c:pt>
                <c:pt idx="14">
                  <c:v>10.841600000000001</c:v>
                </c:pt>
                <c:pt idx="15">
                  <c:v>10.840400000000001</c:v>
                </c:pt>
                <c:pt idx="16">
                  <c:v>10.841700000000001</c:v>
                </c:pt>
                <c:pt idx="17">
                  <c:v>10.841100000000001</c:v>
                </c:pt>
                <c:pt idx="18">
                  <c:v>10.8422</c:v>
                </c:pt>
                <c:pt idx="19">
                  <c:v>10.8416</c:v>
                </c:pt>
                <c:pt idx="20">
                  <c:v>10.8415</c:v>
                </c:pt>
                <c:pt idx="21">
                  <c:v>10.841900000000001</c:v>
                </c:pt>
                <c:pt idx="22">
                  <c:v>10.841700000000001</c:v>
                </c:pt>
                <c:pt idx="23">
                  <c:v>10.8414</c:v>
                </c:pt>
                <c:pt idx="24">
                  <c:v>10.842600000000001</c:v>
                </c:pt>
                <c:pt idx="25">
                  <c:v>9.4657</c:v>
                </c:pt>
                <c:pt idx="26">
                  <c:v>9.2862999999999989</c:v>
                </c:pt>
                <c:pt idx="27">
                  <c:v>9.2868999999999993</c:v>
                </c:pt>
                <c:pt idx="28">
                  <c:v>9.2873000000000001</c:v>
                </c:pt>
                <c:pt idx="29">
                  <c:v>9.2846999999999991</c:v>
                </c:pt>
                <c:pt idx="30">
                  <c:v>9.2884999999999991</c:v>
                </c:pt>
                <c:pt idx="31">
                  <c:v>9.2797999999999998</c:v>
                </c:pt>
                <c:pt idx="32">
                  <c:v>9.2623999999999995</c:v>
                </c:pt>
                <c:pt idx="33">
                  <c:v>9.2600999999999978</c:v>
                </c:pt>
                <c:pt idx="34">
                  <c:v>9.2608999999999977</c:v>
                </c:pt>
                <c:pt idx="35">
                  <c:v>9.26</c:v>
                </c:pt>
                <c:pt idx="36">
                  <c:v>9.2607999999999997</c:v>
                </c:pt>
                <c:pt idx="37">
                  <c:v>9.2612000000000005</c:v>
                </c:pt>
                <c:pt idx="38">
                  <c:v>9.2604999999999986</c:v>
                </c:pt>
                <c:pt idx="39">
                  <c:v>9.2601999999999993</c:v>
                </c:pt>
                <c:pt idx="40">
                  <c:v>9.24</c:v>
                </c:pt>
                <c:pt idx="41">
                  <c:v>9.2369000000000003</c:v>
                </c:pt>
                <c:pt idx="42">
                  <c:v>9.2393000000000001</c:v>
                </c:pt>
                <c:pt idx="43">
                  <c:v>9.2374999999999989</c:v>
                </c:pt>
                <c:pt idx="44">
                  <c:v>9.2377000000000002</c:v>
                </c:pt>
                <c:pt idx="45">
                  <c:v>9.2410999999999976</c:v>
                </c:pt>
                <c:pt idx="46">
                  <c:v>9.2011000000000003</c:v>
                </c:pt>
                <c:pt idx="47">
                  <c:v>9.1883999999999997</c:v>
                </c:pt>
                <c:pt idx="48">
                  <c:v>9.1394000000000002</c:v>
                </c:pt>
                <c:pt idx="49">
                  <c:v>9.1136999999999997</c:v>
                </c:pt>
                <c:pt idx="50">
                  <c:v>9.1143999999999998</c:v>
                </c:pt>
                <c:pt idx="51">
                  <c:v>9.1141000000000005</c:v>
                </c:pt>
                <c:pt idx="52">
                  <c:v>9.1105999999999998</c:v>
                </c:pt>
                <c:pt idx="53">
                  <c:v>9.1138999999999992</c:v>
                </c:pt>
                <c:pt idx="54">
                  <c:v>9.1165000000000003</c:v>
                </c:pt>
                <c:pt idx="55">
                  <c:v>9.0836000000000006</c:v>
                </c:pt>
                <c:pt idx="56">
                  <c:v>9.0639000000000003</c:v>
                </c:pt>
                <c:pt idx="57">
                  <c:v>9.0640999999999998</c:v>
                </c:pt>
                <c:pt idx="58">
                  <c:v>9.065199999999999</c:v>
                </c:pt>
                <c:pt idx="59">
                  <c:v>9.0648999999999997</c:v>
                </c:pt>
                <c:pt idx="60">
                  <c:v>9.0646000000000004</c:v>
                </c:pt>
                <c:pt idx="61">
                  <c:v>9.0639000000000003</c:v>
                </c:pt>
                <c:pt idx="62">
                  <c:v>8.8742000000000001</c:v>
                </c:pt>
                <c:pt idx="63">
                  <c:v>8.9420999999999999</c:v>
                </c:pt>
                <c:pt idx="64">
                  <c:v>9.0142000000000007</c:v>
                </c:pt>
                <c:pt idx="65">
                  <c:v>9.0503</c:v>
                </c:pt>
                <c:pt idx="66">
                  <c:v>9.0639000000000003</c:v>
                </c:pt>
                <c:pt idx="67">
                  <c:v>9.0642999999999994</c:v>
                </c:pt>
                <c:pt idx="68">
                  <c:v>9.0638000000000005</c:v>
                </c:pt>
                <c:pt idx="69">
                  <c:v>9.0633999999999997</c:v>
                </c:pt>
                <c:pt idx="70">
                  <c:v>9.0626999999999995</c:v>
                </c:pt>
                <c:pt idx="71">
                  <c:v>9.0637999999999987</c:v>
                </c:pt>
                <c:pt idx="72">
                  <c:v>9.0646000000000004</c:v>
                </c:pt>
                <c:pt idx="73">
                  <c:v>9.0645999999999987</c:v>
                </c:pt>
                <c:pt idx="74">
                  <c:v>9.1345999999999989</c:v>
                </c:pt>
                <c:pt idx="75">
                  <c:v>9.1644000000000005</c:v>
                </c:pt>
                <c:pt idx="76">
                  <c:v>9.1639999999999979</c:v>
                </c:pt>
                <c:pt idx="77">
                  <c:v>9.1635999999999989</c:v>
                </c:pt>
                <c:pt idx="78">
                  <c:v>9.1638000000000002</c:v>
                </c:pt>
                <c:pt idx="79">
                  <c:v>9.1633999999999993</c:v>
                </c:pt>
                <c:pt idx="80">
                  <c:v>9.2119999999999997</c:v>
                </c:pt>
                <c:pt idx="81">
                  <c:v>9.2144000000000013</c:v>
                </c:pt>
                <c:pt idx="82">
                  <c:v>9.214500000000001</c:v>
                </c:pt>
                <c:pt idx="83">
                  <c:v>9.2140000000000004</c:v>
                </c:pt>
                <c:pt idx="84">
                  <c:v>9.2154000000000007</c:v>
                </c:pt>
                <c:pt idx="85">
                  <c:v>9.2143000000000015</c:v>
                </c:pt>
                <c:pt idx="86">
                  <c:v>9.2150999999999996</c:v>
                </c:pt>
                <c:pt idx="87">
                  <c:v>9.2141000000000002</c:v>
                </c:pt>
                <c:pt idx="88">
                  <c:v>9.2165999999999997</c:v>
                </c:pt>
                <c:pt idx="89">
                  <c:v>9.2393000000000001</c:v>
                </c:pt>
                <c:pt idx="90">
                  <c:v>9.2614000000000019</c:v>
                </c:pt>
                <c:pt idx="91">
                  <c:v>9.2644000000000002</c:v>
                </c:pt>
                <c:pt idx="92">
                  <c:v>9.2651000000000003</c:v>
                </c:pt>
                <c:pt idx="93">
                  <c:v>9.2638999999999996</c:v>
                </c:pt>
                <c:pt idx="94">
                  <c:v>9.2668999999999997</c:v>
                </c:pt>
                <c:pt idx="95">
                  <c:v>9.2669999999999995</c:v>
                </c:pt>
              </c:numCache>
            </c:numRef>
          </c:val>
          <c:extLst>
            <c:ext xmlns:c16="http://schemas.microsoft.com/office/drawing/2014/chart" uri="{C3380CC4-5D6E-409C-BE32-E72D297353CC}">
              <c16:uniqueId val="{00000002-2F32-4707-BB70-AE22619A466F}"/>
            </c:ext>
          </c:extLst>
        </c:ser>
        <c:ser>
          <c:idx val="3"/>
          <c:order val="5"/>
          <c:tx>
            <c:strRef>
              <c:f>DATA!$G$118</c:f>
              <c:strCache>
                <c:ptCount val="1"/>
                <c:pt idx="0">
                  <c:v>CCOMB - GAS - ENEL GENERACION PERU</c:v>
                </c:pt>
              </c:strCache>
            </c:strRef>
          </c:tx>
          <c:spPr>
            <a:solidFill>
              <a:schemeClr val="accent4"/>
            </a:solidFill>
            <a:ln w="25400">
              <a:noFill/>
            </a:ln>
            <a:effectLst/>
          </c:spPr>
          <c:cat>
            <c:strRef>
              <c:f>DATA!$C$119:$C$214</c:f>
              <c:strCache>
                <c:ptCount val="96"/>
                <c:pt idx="0">
                  <c:v>00:15</c:v>
                </c:pt>
                <c:pt idx="1">
                  <c:v>00:30</c:v>
                </c:pt>
                <c:pt idx="2">
                  <c:v>00:45</c:v>
                </c:pt>
                <c:pt idx="3">
                  <c:v>01:00</c:v>
                </c:pt>
                <c:pt idx="4">
                  <c:v>01:15</c:v>
                </c:pt>
                <c:pt idx="5">
                  <c:v>01:30</c:v>
                </c:pt>
                <c:pt idx="6">
                  <c:v>01:45</c:v>
                </c:pt>
                <c:pt idx="7">
                  <c:v>02:00</c:v>
                </c:pt>
                <c:pt idx="8">
                  <c:v>02:15</c:v>
                </c:pt>
                <c:pt idx="9">
                  <c:v>02:30</c:v>
                </c:pt>
                <c:pt idx="10">
                  <c:v>02:45</c:v>
                </c:pt>
                <c:pt idx="11">
                  <c:v>03:00</c:v>
                </c:pt>
                <c:pt idx="12">
                  <c:v>03:15</c:v>
                </c:pt>
                <c:pt idx="13">
                  <c:v>03:30</c:v>
                </c:pt>
                <c:pt idx="14">
                  <c:v>03:45</c:v>
                </c:pt>
                <c:pt idx="15">
                  <c:v>04:00</c:v>
                </c:pt>
                <c:pt idx="16">
                  <c:v>04:15</c:v>
                </c:pt>
                <c:pt idx="17">
                  <c:v>04:30</c:v>
                </c:pt>
                <c:pt idx="18">
                  <c:v>04:45</c:v>
                </c:pt>
                <c:pt idx="19">
                  <c:v>05:00</c:v>
                </c:pt>
                <c:pt idx="20">
                  <c:v>05:15</c:v>
                </c:pt>
                <c:pt idx="21">
                  <c:v>05:30</c:v>
                </c:pt>
                <c:pt idx="22">
                  <c:v>05:45</c:v>
                </c:pt>
                <c:pt idx="23">
                  <c:v>06:00</c:v>
                </c:pt>
                <c:pt idx="24">
                  <c:v>06:15</c:v>
                </c:pt>
                <c:pt idx="25">
                  <c:v>06:30</c:v>
                </c:pt>
                <c:pt idx="26">
                  <c:v>06:45</c:v>
                </c:pt>
                <c:pt idx="27">
                  <c:v>07:00</c:v>
                </c:pt>
                <c:pt idx="28">
                  <c:v>07:15</c:v>
                </c:pt>
                <c:pt idx="29">
                  <c:v>07:30</c:v>
                </c:pt>
                <c:pt idx="30">
                  <c:v>07:45</c:v>
                </c:pt>
                <c:pt idx="31">
                  <c:v>08:00</c:v>
                </c:pt>
                <c:pt idx="32">
                  <c:v>08:15</c:v>
                </c:pt>
                <c:pt idx="33">
                  <c:v>08:30</c:v>
                </c:pt>
                <c:pt idx="34">
                  <c:v>08:45</c:v>
                </c:pt>
                <c:pt idx="35">
                  <c:v>09:00</c:v>
                </c:pt>
                <c:pt idx="36">
                  <c:v>09:15</c:v>
                </c:pt>
                <c:pt idx="37">
                  <c:v>09:30</c:v>
                </c:pt>
                <c:pt idx="38">
                  <c:v>09:45</c:v>
                </c:pt>
                <c:pt idx="39">
                  <c:v>10:00</c:v>
                </c:pt>
                <c:pt idx="40">
                  <c:v>10:15</c:v>
                </c:pt>
                <c:pt idx="41">
                  <c:v>10:30</c:v>
                </c:pt>
                <c:pt idx="42">
                  <c:v>10:45</c:v>
                </c:pt>
                <c:pt idx="43">
                  <c:v>11:00</c:v>
                </c:pt>
                <c:pt idx="44">
                  <c:v>11:15</c:v>
                </c:pt>
                <c:pt idx="45">
                  <c:v>11:30</c:v>
                </c:pt>
                <c:pt idx="46">
                  <c:v>11:45</c:v>
                </c:pt>
                <c:pt idx="47">
                  <c:v>12:00</c:v>
                </c:pt>
                <c:pt idx="48">
                  <c:v>12:15</c:v>
                </c:pt>
                <c:pt idx="49">
                  <c:v>12:30</c:v>
                </c:pt>
                <c:pt idx="50">
                  <c:v>12:45</c:v>
                </c:pt>
                <c:pt idx="51">
                  <c:v>13:00</c:v>
                </c:pt>
                <c:pt idx="52">
                  <c:v>13:15</c:v>
                </c:pt>
                <c:pt idx="53">
                  <c:v>13:30</c:v>
                </c:pt>
                <c:pt idx="54">
                  <c:v>13:45</c:v>
                </c:pt>
                <c:pt idx="55">
                  <c:v>14:00</c:v>
                </c:pt>
                <c:pt idx="56">
                  <c:v>14:15</c:v>
                </c:pt>
                <c:pt idx="57">
                  <c:v>14:30</c:v>
                </c:pt>
                <c:pt idx="58">
                  <c:v>14:45</c:v>
                </c:pt>
                <c:pt idx="59">
                  <c:v>15:00</c:v>
                </c:pt>
                <c:pt idx="60">
                  <c:v>15:15</c:v>
                </c:pt>
                <c:pt idx="61">
                  <c:v>15:30</c:v>
                </c:pt>
                <c:pt idx="62">
                  <c:v>15:45</c:v>
                </c:pt>
                <c:pt idx="63">
                  <c:v>16:00</c:v>
                </c:pt>
                <c:pt idx="64">
                  <c:v>16:15</c:v>
                </c:pt>
                <c:pt idx="65">
                  <c:v>16:30</c:v>
                </c:pt>
                <c:pt idx="66">
                  <c:v>16:45</c:v>
                </c:pt>
                <c:pt idx="67">
                  <c:v>17:00</c:v>
                </c:pt>
                <c:pt idx="68">
                  <c:v>17:15</c:v>
                </c:pt>
                <c:pt idx="69">
                  <c:v>17:30</c:v>
                </c:pt>
                <c:pt idx="70">
                  <c:v>17:45</c:v>
                </c:pt>
                <c:pt idx="71">
                  <c:v>18:00</c:v>
                </c:pt>
                <c:pt idx="72">
                  <c:v>18:15</c:v>
                </c:pt>
                <c:pt idx="73">
                  <c:v>18:30</c:v>
                </c:pt>
                <c:pt idx="74">
                  <c:v>18:45</c:v>
                </c:pt>
                <c:pt idx="75">
                  <c:v>19:00</c:v>
                </c:pt>
                <c:pt idx="76">
                  <c:v>19:15</c:v>
                </c:pt>
                <c:pt idx="77">
                  <c:v>19:30</c:v>
                </c:pt>
                <c:pt idx="78">
                  <c:v>19:45</c:v>
                </c:pt>
                <c:pt idx="79">
                  <c:v>20:00</c:v>
                </c:pt>
                <c:pt idx="80">
                  <c:v>20:15</c:v>
                </c:pt>
                <c:pt idx="81">
                  <c:v>20:30</c:v>
                </c:pt>
                <c:pt idx="82">
                  <c:v>20:45</c:v>
                </c:pt>
                <c:pt idx="83">
                  <c:v>21:00</c:v>
                </c:pt>
                <c:pt idx="84">
                  <c:v>21:15</c:v>
                </c:pt>
                <c:pt idx="85">
                  <c:v>21:30</c:v>
                </c:pt>
                <c:pt idx="86">
                  <c:v>21:45</c:v>
                </c:pt>
                <c:pt idx="87">
                  <c:v>22:00</c:v>
                </c:pt>
                <c:pt idx="88">
                  <c:v>22:15</c:v>
                </c:pt>
                <c:pt idx="89">
                  <c:v>22:30</c:v>
                </c:pt>
                <c:pt idx="90">
                  <c:v>22:45</c:v>
                </c:pt>
                <c:pt idx="91">
                  <c:v>23:00</c:v>
                </c:pt>
                <c:pt idx="92">
                  <c:v>23:15</c:v>
                </c:pt>
                <c:pt idx="93">
                  <c:v>23:30</c:v>
                </c:pt>
                <c:pt idx="94">
                  <c:v>23:45</c:v>
                </c:pt>
                <c:pt idx="95">
                  <c:v>00:00</c:v>
                </c:pt>
              </c:strCache>
            </c:strRef>
          </c:cat>
          <c:val>
            <c:numRef>
              <c:f>DATA!$X$119:$X$214</c:f>
              <c:numCache>
                <c:formatCode>#,##0.00</c:formatCode>
                <c:ptCount val="96"/>
                <c:pt idx="0">
                  <c:v>458.53600000000006</c:v>
                </c:pt>
                <c:pt idx="1">
                  <c:v>458.20500000000004</c:v>
                </c:pt>
                <c:pt idx="2">
                  <c:v>458.399</c:v>
                </c:pt>
                <c:pt idx="3">
                  <c:v>458.51900000000001</c:v>
                </c:pt>
                <c:pt idx="4">
                  <c:v>458.28399999999999</c:v>
                </c:pt>
                <c:pt idx="5">
                  <c:v>458.44100000000003</c:v>
                </c:pt>
                <c:pt idx="6">
                  <c:v>458.29599999999999</c:v>
                </c:pt>
                <c:pt idx="7">
                  <c:v>458.36299999999994</c:v>
                </c:pt>
                <c:pt idx="8">
                  <c:v>458.4</c:v>
                </c:pt>
                <c:pt idx="9">
                  <c:v>458.59199999999998</c:v>
                </c:pt>
                <c:pt idx="10">
                  <c:v>458.601</c:v>
                </c:pt>
                <c:pt idx="11">
                  <c:v>458.49600000000004</c:v>
                </c:pt>
                <c:pt idx="12">
                  <c:v>458.51499999999999</c:v>
                </c:pt>
                <c:pt idx="13">
                  <c:v>458.65100000000007</c:v>
                </c:pt>
                <c:pt idx="14">
                  <c:v>458.43299999999999</c:v>
                </c:pt>
                <c:pt idx="15">
                  <c:v>458.64800000000002</c:v>
                </c:pt>
                <c:pt idx="16">
                  <c:v>458.49699999999996</c:v>
                </c:pt>
                <c:pt idx="17">
                  <c:v>458.04600000000005</c:v>
                </c:pt>
                <c:pt idx="18">
                  <c:v>458.21600000000001</c:v>
                </c:pt>
                <c:pt idx="19">
                  <c:v>458.19499999999999</c:v>
                </c:pt>
                <c:pt idx="20">
                  <c:v>457.92900000000003</c:v>
                </c:pt>
                <c:pt idx="21">
                  <c:v>457.88</c:v>
                </c:pt>
                <c:pt idx="22">
                  <c:v>457.72500000000002</c:v>
                </c:pt>
                <c:pt idx="23">
                  <c:v>458.00700000000001</c:v>
                </c:pt>
                <c:pt idx="24">
                  <c:v>457.69900000000001</c:v>
                </c:pt>
                <c:pt idx="25">
                  <c:v>458.11500000000001</c:v>
                </c:pt>
                <c:pt idx="26">
                  <c:v>458.41899999999998</c:v>
                </c:pt>
                <c:pt idx="27">
                  <c:v>458.24699999999996</c:v>
                </c:pt>
                <c:pt idx="28">
                  <c:v>457.91800000000001</c:v>
                </c:pt>
                <c:pt idx="29">
                  <c:v>457.48599999999999</c:v>
                </c:pt>
                <c:pt idx="30">
                  <c:v>456.63499999999999</c:v>
                </c:pt>
                <c:pt idx="31">
                  <c:v>455.83199999999999</c:v>
                </c:pt>
                <c:pt idx="32">
                  <c:v>454.92899999999997</c:v>
                </c:pt>
                <c:pt idx="33">
                  <c:v>454.85200000000003</c:v>
                </c:pt>
                <c:pt idx="34">
                  <c:v>454.65300000000002</c:v>
                </c:pt>
                <c:pt idx="35">
                  <c:v>453.85199999999998</c:v>
                </c:pt>
                <c:pt idx="36">
                  <c:v>454.03600000000006</c:v>
                </c:pt>
                <c:pt idx="37">
                  <c:v>454.13</c:v>
                </c:pt>
                <c:pt idx="38">
                  <c:v>453.46799999999996</c:v>
                </c:pt>
                <c:pt idx="39">
                  <c:v>451.74099999999999</c:v>
                </c:pt>
                <c:pt idx="40">
                  <c:v>453.01699999999994</c:v>
                </c:pt>
                <c:pt idx="41">
                  <c:v>452.46600000000001</c:v>
                </c:pt>
                <c:pt idx="42">
                  <c:v>452.22700000000003</c:v>
                </c:pt>
                <c:pt idx="43">
                  <c:v>451.43699999999995</c:v>
                </c:pt>
                <c:pt idx="44">
                  <c:v>451.78200000000004</c:v>
                </c:pt>
                <c:pt idx="45">
                  <c:v>451.41800000000001</c:v>
                </c:pt>
                <c:pt idx="46">
                  <c:v>452.01600000000002</c:v>
                </c:pt>
                <c:pt idx="47">
                  <c:v>451.79099999999994</c:v>
                </c:pt>
                <c:pt idx="48">
                  <c:v>449.89299999999997</c:v>
                </c:pt>
                <c:pt idx="49">
                  <c:v>450.548</c:v>
                </c:pt>
                <c:pt idx="50">
                  <c:v>450.36599999999999</c:v>
                </c:pt>
                <c:pt idx="51">
                  <c:v>451.36099999999999</c:v>
                </c:pt>
                <c:pt idx="52">
                  <c:v>450.56600000000003</c:v>
                </c:pt>
                <c:pt idx="53">
                  <c:v>450.233</c:v>
                </c:pt>
                <c:pt idx="54">
                  <c:v>449.803</c:v>
                </c:pt>
                <c:pt idx="55">
                  <c:v>449.18</c:v>
                </c:pt>
                <c:pt idx="56">
                  <c:v>448.82299999999998</c:v>
                </c:pt>
                <c:pt idx="57">
                  <c:v>448.49099999999999</c:v>
                </c:pt>
                <c:pt idx="58">
                  <c:v>449.173</c:v>
                </c:pt>
                <c:pt idx="59">
                  <c:v>449.00799999999992</c:v>
                </c:pt>
                <c:pt idx="60">
                  <c:v>447.63</c:v>
                </c:pt>
                <c:pt idx="61">
                  <c:v>446.50900000000001</c:v>
                </c:pt>
                <c:pt idx="62">
                  <c:v>446.58499999999998</c:v>
                </c:pt>
                <c:pt idx="63">
                  <c:v>446.63700000000006</c:v>
                </c:pt>
                <c:pt idx="64">
                  <c:v>447.46299999999997</c:v>
                </c:pt>
                <c:pt idx="65">
                  <c:v>447.42899999999997</c:v>
                </c:pt>
                <c:pt idx="66">
                  <c:v>448.505</c:v>
                </c:pt>
                <c:pt idx="67">
                  <c:v>448.90999999999997</c:v>
                </c:pt>
                <c:pt idx="68">
                  <c:v>449.04</c:v>
                </c:pt>
                <c:pt idx="69">
                  <c:v>449.36</c:v>
                </c:pt>
                <c:pt idx="70">
                  <c:v>450.70899999999995</c:v>
                </c:pt>
                <c:pt idx="71">
                  <c:v>451.65700000000004</c:v>
                </c:pt>
                <c:pt idx="72">
                  <c:v>452.11300000000006</c:v>
                </c:pt>
                <c:pt idx="73">
                  <c:v>452.46999999999997</c:v>
                </c:pt>
                <c:pt idx="74">
                  <c:v>452.959</c:v>
                </c:pt>
                <c:pt idx="75">
                  <c:v>453.37700000000001</c:v>
                </c:pt>
                <c:pt idx="76">
                  <c:v>453.92299999999994</c:v>
                </c:pt>
                <c:pt idx="77">
                  <c:v>454.35400000000004</c:v>
                </c:pt>
                <c:pt idx="78">
                  <c:v>453.99900000000002</c:v>
                </c:pt>
                <c:pt idx="79">
                  <c:v>446.55000000000007</c:v>
                </c:pt>
                <c:pt idx="80">
                  <c:v>440.99200000000002</c:v>
                </c:pt>
                <c:pt idx="81">
                  <c:v>436.31099999999998</c:v>
                </c:pt>
                <c:pt idx="82">
                  <c:v>417.435</c:v>
                </c:pt>
                <c:pt idx="83">
                  <c:v>423.72199999999998</c:v>
                </c:pt>
                <c:pt idx="84">
                  <c:v>423.78200000000004</c:v>
                </c:pt>
                <c:pt idx="85">
                  <c:v>423.73399999999998</c:v>
                </c:pt>
                <c:pt idx="86">
                  <c:v>423.93600000000004</c:v>
                </c:pt>
                <c:pt idx="87">
                  <c:v>416.56799999999998</c:v>
                </c:pt>
                <c:pt idx="88">
                  <c:v>392.25400000000002</c:v>
                </c:pt>
                <c:pt idx="89">
                  <c:v>434.27499999999998</c:v>
                </c:pt>
                <c:pt idx="90">
                  <c:v>445.43399999999997</c:v>
                </c:pt>
                <c:pt idx="91">
                  <c:v>453.48099999999999</c:v>
                </c:pt>
                <c:pt idx="92">
                  <c:v>456.13599999999997</c:v>
                </c:pt>
                <c:pt idx="93">
                  <c:v>457.173</c:v>
                </c:pt>
                <c:pt idx="94">
                  <c:v>457.584</c:v>
                </c:pt>
                <c:pt idx="95">
                  <c:v>457.52</c:v>
                </c:pt>
              </c:numCache>
            </c:numRef>
          </c:val>
          <c:extLst>
            <c:ext xmlns:c16="http://schemas.microsoft.com/office/drawing/2014/chart" uri="{C3380CC4-5D6E-409C-BE32-E72D297353CC}">
              <c16:uniqueId val="{00000004-2F32-4707-BB70-AE22619A466F}"/>
            </c:ext>
          </c:extLst>
        </c:ser>
        <c:ser>
          <c:idx val="4"/>
          <c:order val="6"/>
          <c:tx>
            <c:strRef>
              <c:f>DATA!$H$118</c:f>
              <c:strCache>
                <c:ptCount val="1"/>
                <c:pt idx="0">
                  <c:v>CCOMB - GAS - ENGIE</c:v>
                </c:pt>
              </c:strCache>
            </c:strRef>
          </c:tx>
          <c:spPr>
            <a:solidFill>
              <a:schemeClr val="accent5"/>
            </a:solidFill>
            <a:ln w="25400">
              <a:noFill/>
            </a:ln>
            <a:effectLst/>
          </c:spPr>
          <c:cat>
            <c:strRef>
              <c:f>DATA!$C$119:$C$214</c:f>
              <c:strCache>
                <c:ptCount val="96"/>
                <c:pt idx="0">
                  <c:v>00:15</c:v>
                </c:pt>
                <c:pt idx="1">
                  <c:v>00:30</c:v>
                </c:pt>
                <c:pt idx="2">
                  <c:v>00:45</c:v>
                </c:pt>
                <c:pt idx="3">
                  <c:v>01:00</c:v>
                </c:pt>
                <c:pt idx="4">
                  <c:v>01:15</c:v>
                </c:pt>
                <c:pt idx="5">
                  <c:v>01:30</c:v>
                </c:pt>
                <c:pt idx="6">
                  <c:v>01:45</c:v>
                </c:pt>
                <c:pt idx="7">
                  <c:v>02:00</c:v>
                </c:pt>
                <c:pt idx="8">
                  <c:v>02:15</c:v>
                </c:pt>
                <c:pt idx="9">
                  <c:v>02:30</c:v>
                </c:pt>
                <c:pt idx="10">
                  <c:v>02:45</c:v>
                </c:pt>
                <c:pt idx="11">
                  <c:v>03:00</c:v>
                </c:pt>
                <c:pt idx="12">
                  <c:v>03:15</c:v>
                </c:pt>
                <c:pt idx="13">
                  <c:v>03:30</c:v>
                </c:pt>
                <c:pt idx="14">
                  <c:v>03:45</c:v>
                </c:pt>
                <c:pt idx="15">
                  <c:v>04:00</c:v>
                </c:pt>
                <c:pt idx="16">
                  <c:v>04:15</c:v>
                </c:pt>
                <c:pt idx="17">
                  <c:v>04:30</c:v>
                </c:pt>
                <c:pt idx="18">
                  <c:v>04:45</c:v>
                </c:pt>
                <c:pt idx="19">
                  <c:v>05:00</c:v>
                </c:pt>
                <c:pt idx="20">
                  <c:v>05:15</c:v>
                </c:pt>
                <c:pt idx="21">
                  <c:v>05:30</c:v>
                </c:pt>
                <c:pt idx="22">
                  <c:v>05:45</c:v>
                </c:pt>
                <c:pt idx="23">
                  <c:v>06:00</c:v>
                </c:pt>
                <c:pt idx="24">
                  <c:v>06:15</c:v>
                </c:pt>
                <c:pt idx="25">
                  <c:v>06:30</c:v>
                </c:pt>
                <c:pt idx="26">
                  <c:v>06:45</c:v>
                </c:pt>
                <c:pt idx="27">
                  <c:v>07:00</c:v>
                </c:pt>
                <c:pt idx="28">
                  <c:v>07:15</c:v>
                </c:pt>
                <c:pt idx="29">
                  <c:v>07:30</c:v>
                </c:pt>
                <c:pt idx="30">
                  <c:v>07:45</c:v>
                </c:pt>
                <c:pt idx="31">
                  <c:v>08:00</c:v>
                </c:pt>
                <c:pt idx="32">
                  <c:v>08:15</c:v>
                </c:pt>
                <c:pt idx="33">
                  <c:v>08:30</c:v>
                </c:pt>
                <c:pt idx="34">
                  <c:v>08:45</c:v>
                </c:pt>
                <c:pt idx="35">
                  <c:v>09:00</c:v>
                </c:pt>
                <c:pt idx="36">
                  <c:v>09:15</c:v>
                </c:pt>
                <c:pt idx="37">
                  <c:v>09:30</c:v>
                </c:pt>
                <c:pt idx="38">
                  <c:v>09:45</c:v>
                </c:pt>
                <c:pt idx="39">
                  <c:v>10:00</c:v>
                </c:pt>
                <c:pt idx="40">
                  <c:v>10:15</c:v>
                </c:pt>
                <c:pt idx="41">
                  <c:v>10:30</c:v>
                </c:pt>
                <c:pt idx="42">
                  <c:v>10:45</c:v>
                </c:pt>
                <c:pt idx="43">
                  <c:v>11:00</c:v>
                </c:pt>
                <c:pt idx="44">
                  <c:v>11:15</c:v>
                </c:pt>
                <c:pt idx="45">
                  <c:v>11:30</c:v>
                </c:pt>
                <c:pt idx="46">
                  <c:v>11:45</c:v>
                </c:pt>
                <c:pt idx="47">
                  <c:v>12:00</c:v>
                </c:pt>
                <c:pt idx="48">
                  <c:v>12:15</c:v>
                </c:pt>
                <c:pt idx="49">
                  <c:v>12:30</c:v>
                </c:pt>
                <c:pt idx="50">
                  <c:v>12:45</c:v>
                </c:pt>
                <c:pt idx="51">
                  <c:v>13:00</c:v>
                </c:pt>
                <c:pt idx="52">
                  <c:v>13:15</c:v>
                </c:pt>
                <c:pt idx="53">
                  <c:v>13:30</c:v>
                </c:pt>
                <c:pt idx="54">
                  <c:v>13:45</c:v>
                </c:pt>
                <c:pt idx="55">
                  <c:v>14:00</c:v>
                </c:pt>
                <c:pt idx="56">
                  <c:v>14:15</c:v>
                </c:pt>
                <c:pt idx="57">
                  <c:v>14:30</c:v>
                </c:pt>
                <c:pt idx="58">
                  <c:v>14:45</c:v>
                </c:pt>
                <c:pt idx="59">
                  <c:v>15:00</c:v>
                </c:pt>
                <c:pt idx="60">
                  <c:v>15:15</c:v>
                </c:pt>
                <c:pt idx="61">
                  <c:v>15:30</c:v>
                </c:pt>
                <c:pt idx="62">
                  <c:v>15:45</c:v>
                </c:pt>
                <c:pt idx="63">
                  <c:v>16:00</c:v>
                </c:pt>
                <c:pt idx="64">
                  <c:v>16:15</c:v>
                </c:pt>
                <c:pt idx="65">
                  <c:v>16:30</c:v>
                </c:pt>
                <c:pt idx="66">
                  <c:v>16:45</c:v>
                </c:pt>
                <c:pt idx="67">
                  <c:v>17:00</c:v>
                </c:pt>
                <c:pt idx="68">
                  <c:v>17:15</c:v>
                </c:pt>
                <c:pt idx="69">
                  <c:v>17:30</c:v>
                </c:pt>
                <c:pt idx="70">
                  <c:v>17:45</c:v>
                </c:pt>
                <c:pt idx="71">
                  <c:v>18:00</c:v>
                </c:pt>
                <c:pt idx="72">
                  <c:v>18:15</c:v>
                </c:pt>
                <c:pt idx="73">
                  <c:v>18:30</c:v>
                </c:pt>
                <c:pt idx="74">
                  <c:v>18:45</c:v>
                </c:pt>
                <c:pt idx="75">
                  <c:v>19:00</c:v>
                </c:pt>
                <c:pt idx="76">
                  <c:v>19:15</c:v>
                </c:pt>
                <c:pt idx="77">
                  <c:v>19:30</c:v>
                </c:pt>
                <c:pt idx="78">
                  <c:v>19:45</c:v>
                </c:pt>
                <c:pt idx="79">
                  <c:v>20:00</c:v>
                </c:pt>
                <c:pt idx="80">
                  <c:v>20:15</c:v>
                </c:pt>
                <c:pt idx="81">
                  <c:v>20:30</c:v>
                </c:pt>
                <c:pt idx="82">
                  <c:v>20:45</c:v>
                </c:pt>
                <c:pt idx="83">
                  <c:v>21:00</c:v>
                </c:pt>
                <c:pt idx="84">
                  <c:v>21:15</c:v>
                </c:pt>
                <c:pt idx="85">
                  <c:v>21:30</c:v>
                </c:pt>
                <c:pt idx="86">
                  <c:v>21:45</c:v>
                </c:pt>
                <c:pt idx="87">
                  <c:v>22:00</c:v>
                </c:pt>
                <c:pt idx="88">
                  <c:v>22:15</c:v>
                </c:pt>
                <c:pt idx="89">
                  <c:v>22:30</c:v>
                </c:pt>
                <c:pt idx="90">
                  <c:v>22:45</c:v>
                </c:pt>
                <c:pt idx="91">
                  <c:v>23:00</c:v>
                </c:pt>
                <c:pt idx="92">
                  <c:v>23:15</c:v>
                </c:pt>
                <c:pt idx="93">
                  <c:v>23:30</c:v>
                </c:pt>
                <c:pt idx="94">
                  <c:v>23:45</c:v>
                </c:pt>
                <c:pt idx="95">
                  <c:v>00:00</c:v>
                </c:pt>
              </c:strCache>
            </c:strRef>
          </c:cat>
          <c:val>
            <c:numRef>
              <c:f>DATA!$Y$119:$Y$214</c:f>
              <c:numCache>
                <c:formatCode>#,##0.00</c:formatCode>
                <c:ptCount val="96"/>
                <c:pt idx="0">
                  <c:v>883.91264000000012</c:v>
                </c:pt>
                <c:pt idx="1">
                  <c:v>893.41285000000005</c:v>
                </c:pt>
                <c:pt idx="2">
                  <c:v>896.11203</c:v>
                </c:pt>
                <c:pt idx="3">
                  <c:v>892.04741999999987</c:v>
                </c:pt>
                <c:pt idx="4">
                  <c:v>893.56287999999995</c:v>
                </c:pt>
                <c:pt idx="5">
                  <c:v>892.49826000000007</c:v>
                </c:pt>
                <c:pt idx="6">
                  <c:v>893.52868000000012</c:v>
                </c:pt>
                <c:pt idx="7">
                  <c:v>893.15239000000008</c:v>
                </c:pt>
                <c:pt idx="8">
                  <c:v>893.96107000000006</c:v>
                </c:pt>
                <c:pt idx="9">
                  <c:v>893.35802999999999</c:v>
                </c:pt>
                <c:pt idx="10">
                  <c:v>889.47641999999985</c:v>
                </c:pt>
                <c:pt idx="11">
                  <c:v>890.11991999999998</c:v>
                </c:pt>
                <c:pt idx="12">
                  <c:v>889.41696999999999</c:v>
                </c:pt>
                <c:pt idx="13">
                  <c:v>890.98527000000013</c:v>
                </c:pt>
                <c:pt idx="14">
                  <c:v>889.06566999999995</c:v>
                </c:pt>
                <c:pt idx="15">
                  <c:v>890.12490999999989</c:v>
                </c:pt>
                <c:pt idx="16">
                  <c:v>893.06305000000009</c:v>
                </c:pt>
                <c:pt idx="17">
                  <c:v>893.72195999999997</c:v>
                </c:pt>
                <c:pt idx="18">
                  <c:v>892.12437999999997</c:v>
                </c:pt>
                <c:pt idx="19">
                  <c:v>892.55568999999991</c:v>
                </c:pt>
                <c:pt idx="20">
                  <c:v>893.11187000000007</c:v>
                </c:pt>
                <c:pt idx="21">
                  <c:v>890.08024000000012</c:v>
                </c:pt>
                <c:pt idx="22">
                  <c:v>893.2977699999999</c:v>
                </c:pt>
                <c:pt idx="23">
                  <c:v>890.30065000000002</c:v>
                </c:pt>
                <c:pt idx="24">
                  <c:v>895.14823000000001</c:v>
                </c:pt>
                <c:pt idx="25">
                  <c:v>895.57746999999995</c:v>
                </c:pt>
                <c:pt idx="26">
                  <c:v>894.67806999999993</c:v>
                </c:pt>
                <c:pt idx="27">
                  <c:v>890.06369999999993</c:v>
                </c:pt>
                <c:pt idx="28">
                  <c:v>887.27800999999999</c:v>
                </c:pt>
                <c:pt idx="29">
                  <c:v>890.94245999999998</c:v>
                </c:pt>
                <c:pt idx="30">
                  <c:v>892.97503999999992</c:v>
                </c:pt>
                <c:pt idx="31">
                  <c:v>890.70988000000011</c:v>
                </c:pt>
                <c:pt idx="32">
                  <c:v>897.22187999999994</c:v>
                </c:pt>
                <c:pt idx="33">
                  <c:v>897.03809000000012</c:v>
                </c:pt>
                <c:pt idx="34">
                  <c:v>889.66426999999999</c:v>
                </c:pt>
                <c:pt idx="35">
                  <c:v>887.06461000000002</c:v>
                </c:pt>
                <c:pt idx="36">
                  <c:v>884.99642999999992</c:v>
                </c:pt>
                <c:pt idx="37">
                  <c:v>883.36059999999998</c:v>
                </c:pt>
                <c:pt idx="38">
                  <c:v>883.04101999999978</c:v>
                </c:pt>
                <c:pt idx="39">
                  <c:v>881.64598999999987</c:v>
                </c:pt>
                <c:pt idx="40">
                  <c:v>881.52867000000015</c:v>
                </c:pt>
                <c:pt idx="41">
                  <c:v>882.17965000000004</c:v>
                </c:pt>
                <c:pt idx="42">
                  <c:v>884.11263999999994</c:v>
                </c:pt>
                <c:pt idx="43">
                  <c:v>880.99954999999989</c:v>
                </c:pt>
                <c:pt idx="44">
                  <c:v>875.27804000000003</c:v>
                </c:pt>
                <c:pt idx="45">
                  <c:v>879.30532000000017</c:v>
                </c:pt>
                <c:pt idx="46">
                  <c:v>881.90598000000011</c:v>
                </c:pt>
                <c:pt idx="47">
                  <c:v>877.37018999999987</c:v>
                </c:pt>
                <c:pt idx="48">
                  <c:v>876.96199000000001</c:v>
                </c:pt>
                <c:pt idx="49">
                  <c:v>877.00242000000014</c:v>
                </c:pt>
                <c:pt idx="50">
                  <c:v>878.28531999999996</c:v>
                </c:pt>
                <c:pt idx="51">
                  <c:v>875.83294000000001</c:v>
                </c:pt>
                <c:pt idx="52">
                  <c:v>876.26625999999999</c:v>
                </c:pt>
                <c:pt idx="53">
                  <c:v>874.10375999999985</c:v>
                </c:pt>
                <c:pt idx="54">
                  <c:v>875.38846000000012</c:v>
                </c:pt>
                <c:pt idx="55">
                  <c:v>876.41044999999997</c:v>
                </c:pt>
                <c:pt idx="56">
                  <c:v>877.53813000000002</c:v>
                </c:pt>
                <c:pt idx="57">
                  <c:v>878.74286999999993</c:v>
                </c:pt>
                <c:pt idx="58">
                  <c:v>878.69684999999993</c:v>
                </c:pt>
                <c:pt idx="59">
                  <c:v>879.80382000000009</c:v>
                </c:pt>
                <c:pt idx="60">
                  <c:v>879.34476999999993</c:v>
                </c:pt>
                <c:pt idx="61">
                  <c:v>882.11185</c:v>
                </c:pt>
                <c:pt idx="62">
                  <c:v>882.91259000000014</c:v>
                </c:pt>
                <c:pt idx="63">
                  <c:v>882.25229000000002</c:v>
                </c:pt>
                <c:pt idx="64">
                  <c:v>879.13745999999992</c:v>
                </c:pt>
                <c:pt idx="65">
                  <c:v>882.88107000000002</c:v>
                </c:pt>
                <c:pt idx="66">
                  <c:v>883.44797000000005</c:v>
                </c:pt>
                <c:pt idx="67">
                  <c:v>885.38751999999999</c:v>
                </c:pt>
                <c:pt idx="68">
                  <c:v>881.65553999999997</c:v>
                </c:pt>
                <c:pt idx="69">
                  <c:v>883.85378999999989</c:v>
                </c:pt>
                <c:pt idx="70">
                  <c:v>881.14891999999998</c:v>
                </c:pt>
                <c:pt idx="71">
                  <c:v>884.99401</c:v>
                </c:pt>
                <c:pt idx="72">
                  <c:v>886.47681000000011</c:v>
                </c:pt>
                <c:pt idx="73">
                  <c:v>891.03125</c:v>
                </c:pt>
                <c:pt idx="74">
                  <c:v>890.21526000000017</c:v>
                </c:pt>
                <c:pt idx="75">
                  <c:v>891.36749000000009</c:v>
                </c:pt>
                <c:pt idx="76">
                  <c:v>891.13656000000003</c:v>
                </c:pt>
                <c:pt idx="77">
                  <c:v>891.84538999999995</c:v>
                </c:pt>
                <c:pt idx="78">
                  <c:v>892.51209999999992</c:v>
                </c:pt>
                <c:pt idx="79">
                  <c:v>893.09216000000015</c:v>
                </c:pt>
                <c:pt idx="80">
                  <c:v>894.1583700000001</c:v>
                </c:pt>
                <c:pt idx="81">
                  <c:v>893.38006000000007</c:v>
                </c:pt>
                <c:pt idx="82">
                  <c:v>890.40779999999995</c:v>
                </c:pt>
                <c:pt idx="83">
                  <c:v>893.18712999999991</c:v>
                </c:pt>
                <c:pt idx="84">
                  <c:v>894.46077999999989</c:v>
                </c:pt>
                <c:pt idx="85">
                  <c:v>893.39574999999991</c:v>
                </c:pt>
                <c:pt idx="86">
                  <c:v>895.30411000000015</c:v>
                </c:pt>
                <c:pt idx="87">
                  <c:v>892.46825000000001</c:v>
                </c:pt>
                <c:pt idx="88">
                  <c:v>895.00194999999997</c:v>
                </c:pt>
                <c:pt idx="89">
                  <c:v>894.49295000000006</c:v>
                </c:pt>
                <c:pt idx="90">
                  <c:v>893.32789000000002</c:v>
                </c:pt>
                <c:pt idx="91">
                  <c:v>890.92857000000004</c:v>
                </c:pt>
                <c:pt idx="92">
                  <c:v>894.90539999999999</c:v>
                </c:pt>
                <c:pt idx="93">
                  <c:v>890.73203000000001</c:v>
                </c:pt>
                <c:pt idx="94">
                  <c:v>885.12428</c:v>
                </c:pt>
                <c:pt idx="95">
                  <c:v>891.23392000000001</c:v>
                </c:pt>
              </c:numCache>
            </c:numRef>
          </c:val>
          <c:extLst>
            <c:ext xmlns:c16="http://schemas.microsoft.com/office/drawing/2014/chart" uri="{C3380CC4-5D6E-409C-BE32-E72D297353CC}">
              <c16:uniqueId val="{00000005-2F32-4707-BB70-AE22619A466F}"/>
            </c:ext>
          </c:extLst>
        </c:ser>
        <c:ser>
          <c:idx val="5"/>
          <c:order val="7"/>
          <c:tx>
            <c:strRef>
              <c:f>DATA!$I$118</c:f>
              <c:strCache>
                <c:ptCount val="1"/>
                <c:pt idx="0">
                  <c:v>CCOMB - GAS - FENIX POWER</c:v>
                </c:pt>
              </c:strCache>
            </c:strRef>
          </c:tx>
          <c:spPr>
            <a:solidFill>
              <a:schemeClr val="accent6"/>
            </a:solidFill>
            <a:ln w="25400">
              <a:noFill/>
            </a:ln>
            <a:effectLst/>
          </c:spPr>
          <c:cat>
            <c:strRef>
              <c:f>DATA!$C$119:$C$214</c:f>
              <c:strCache>
                <c:ptCount val="96"/>
                <c:pt idx="0">
                  <c:v>00:15</c:v>
                </c:pt>
                <c:pt idx="1">
                  <c:v>00:30</c:v>
                </c:pt>
                <c:pt idx="2">
                  <c:v>00:45</c:v>
                </c:pt>
                <c:pt idx="3">
                  <c:v>01:00</c:v>
                </c:pt>
                <c:pt idx="4">
                  <c:v>01:15</c:v>
                </c:pt>
                <c:pt idx="5">
                  <c:v>01:30</c:v>
                </c:pt>
                <c:pt idx="6">
                  <c:v>01:45</c:v>
                </c:pt>
                <c:pt idx="7">
                  <c:v>02:00</c:v>
                </c:pt>
                <c:pt idx="8">
                  <c:v>02:15</c:v>
                </c:pt>
                <c:pt idx="9">
                  <c:v>02:30</c:v>
                </c:pt>
                <c:pt idx="10">
                  <c:v>02:45</c:v>
                </c:pt>
                <c:pt idx="11">
                  <c:v>03:00</c:v>
                </c:pt>
                <c:pt idx="12">
                  <c:v>03:15</c:v>
                </c:pt>
                <c:pt idx="13">
                  <c:v>03:30</c:v>
                </c:pt>
                <c:pt idx="14">
                  <c:v>03:45</c:v>
                </c:pt>
                <c:pt idx="15">
                  <c:v>04:00</c:v>
                </c:pt>
                <c:pt idx="16">
                  <c:v>04:15</c:v>
                </c:pt>
                <c:pt idx="17">
                  <c:v>04:30</c:v>
                </c:pt>
                <c:pt idx="18">
                  <c:v>04:45</c:v>
                </c:pt>
                <c:pt idx="19">
                  <c:v>05:00</c:v>
                </c:pt>
                <c:pt idx="20">
                  <c:v>05:15</c:v>
                </c:pt>
                <c:pt idx="21">
                  <c:v>05:30</c:v>
                </c:pt>
                <c:pt idx="22">
                  <c:v>05:45</c:v>
                </c:pt>
                <c:pt idx="23">
                  <c:v>06:00</c:v>
                </c:pt>
                <c:pt idx="24">
                  <c:v>06:15</c:v>
                </c:pt>
                <c:pt idx="25">
                  <c:v>06:30</c:v>
                </c:pt>
                <c:pt idx="26">
                  <c:v>06:45</c:v>
                </c:pt>
                <c:pt idx="27">
                  <c:v>07:00</c:v>
                </c:pt>
                <c:pt idx="28">
                  <c:v>07:15</c:v>
                </c:pt>
                <c:pt idx="29">
                  <c:v>07:30</c:v>
                </c:pt>
                <c:pt idx="30">
                  <c:v>07:45</c:v>
                </c:pt>
                <c:pt idx="31">
                  <c:v>08:00</c:v>
                </c:pt>
                <c:pt idx="32">
                  <c:v>08:15</c:v>
                </c:pt>
                <c:pt idx="33">
                  <c:v>08:30</c:v>
                </c:pt>
                <c:pt idx="34">
                  <c:v>08:45</c:v>
                </c:pt>
                <c:pt idx="35">
                  <c:v>09:00</c:v>
                </c:pt>
                <c:pt idx="36">
                  <c:v>09:15</c:v>
                </c:pt>
                <c:pt idx="37">
                  <c:v>09:30</c:v>
                </c:pt>
                <c:pt idx="38">
                  <c:v>09:45</c:v>
                </c:pt>
                <c:pt idx="39">
                  <c:v>10:00</c:v>
                </c:pt>
                <c:pt idx="40">
                  <c:v>10:15</c:v>
                </c:pt>
                <c:pt idx="41">
                  <c:v>10:30</c:v>
                </c:pt>
                <c:pt idx="42">
                  <c:v>10:45</c:v>
                </c:pt>
                <c:pt idx="43">
                  <c:v>11:00</c:v>
                </c:pt>
                <c:pt idx="44">
                  <c:v>11:15</c:v>
                </c:pt>
                <c:pt idx="45">
                  <c:v>11:30</c:v>
                </c:pt>
                <c:pt idx="46">
                  <c:v>11:45</c:v>
                </c:pt>
                <c:pt idx="47">
                  <c:v>12:00</c:v>
                </c:pt>
                <c:pt idx="48">
                  <c:v>12:15</c:v>
                </c:pt>
                <c:pt idx="49">
                  <c:v>12:30</c:v>
                </c:pt>
                <c:pt idx="50">
                  <c:v>12:45</c:v>
                </c:pt>
                <c:pt idx="51">
                  <c:v>13:00</c:v>
                </c:pt>
                <c:pt idx="52">
                  <c:v>13:15</c:v>
                </c:pt>
                <c:pt idx="53">
                  <c:v>13:30</c:v>
                </c:pt>
                <c:pt idx="54">
                  <c:v>13:45</c:v>
                </c:pt>
                <c:pt idx="55">
                  <c:v>14:00</c:v>
                </c:pt>
                <c:pt idx="56">
                  <c:v>14:15</c:v>
                </c:pt>
                <c:pt idx="57">
                  <c:v>14:30</c:v>
                </c:pt>
                <c:pt idx="58">
                  <c:v>14:45</c:v>
                </c:pt>
                <c:pt idx="59">
                  <c:v>15:00</c:v>
                </c:pt>
                <c:pt idx="60">
                  <c:v>15:15</c:v>
                </c:pt>
                <c:pt idx="61">
                  <c:v>15:30</c:v>
                </c:pt>
                <c:pt idx="62">
                  <c:v>15:45</c:v>
                </c:pt>
                <c:pt idx="63">
                  <c:v>16:00</c:v>
                </c:pt>
                <c:pt idx="64">
                  <c:v>16:15</c:v>
                </c:pt>
                <c:pt idx="65">
                  <c:v>16:30</c:v>
                </c:pt>
                <c:pt idx="66">
                  <c:v>16:45</c:v>
                </c:pt>
                <c:pt idx="67">
                  <c:v>17:00</c:v>
                </c:pt>
                <c:pt idx="68">
                  <c:v>17:15</c:v>
                </c:pt>
                <c:pt idx="69">
                  <c:v>17:30</c:v>
                </c:pt>
                <c:pt idx="70">
                  <c:v>17:45</c:v>
                </c:pt>
                <c:pt idx="71">
                  <c:v>18:00</c:v>
                </c:pt>
                <c:pt idx="72">
                  <c:v>18:15</c:v>
                </c:pt>
                <c:pt idx="73">
                  <c:v>18:30</c:v>
                </c:pt>
                <c:pt idx="74">
                  <c:v>18:45</c:v>
                </c:pt>
                <c:pt idx="75">
                  <c:v>19:00</c:v>
                </c:pt>
                <c:pt idx="76">
                  <c:v>19:15</c:v>
                </c:pt>
                <c:pt idx="77">
                  <c:v>19:30</c:v>
                </c:pt>
                <c:pt idx="78">
                  <c:v>19:45</c:v>
                </c:pt>
                <c:pt idx="79">
                  <c:v>20:00</c:v>
                </c:pt>
                <c:pt idx="80">
                  <c:v>20:15</c:v>
                </c:pt>
                <c:pt idx="81">
                  <c:v>20:30</c:v>
                </c:pt>
                <c:pt idx="82">
                  <c:v>20:45</c:v>
                </c:pt>
                <c:pt idx="83">
                  <c:v>21:00</c:v>
                </c:pt>
                <c:pt idx="84">
                  <c:v>21:15</c:v>
                </c:pt>
                <c:pt idx="85">
                  <c:v>21:30</c:v>
                </c:pt>
                <c:pt idx="86">
                  <c:v>21:45</c:v>
                </c:pt>
                <c:pt idx="87">
                  <c:v>22:00</c:v>
                </c:pt>
                <c:pt idx="88">
                  <c:v>22:15</c:v>
                </c:pt>
                <c:pt idx="89">
                  <c:v>22:30</c:v>
                </c:pt>
                <c:pt idx="90">
                  <c:v>22:45</c:v>
                </c:pt>
                <c:pt idx="91">
                  <c:v>23:00</c:v>
                </c:pt>
                <c:pt idx="92">
                  <c:v>23:15</c:v>
                </c:pt>
                <c:pt idx="93">
                  <c:v>23:30</c:v>
                </c:pt>
                <c:pt idx="94">
                  <c:v>23:45</c:v>
                </c:pt>
                <c:pt idx="95">
                  <c:v>00:00</c:v>
                </c:pt>
              </c:strCache>
            </c:strRef>
          </c:cat>
          <c:val>
            <c:numRef>
              <c:f>DATA!$Z$119:$Z$214</c:f>
              <c:numCache>
                <c:formatCode>#,##0.00</c:formatCode>
                <c:ptCount val="96"/>
                <c:pt idx="0">
                  <c:v>561.02250000000004</c:v>
                </c:pt>
                <c:pt idx="1">
                  <c:v>563.73660999999993</c:v>
                </c:pt>
                <c:pt idx="2">
                  <c:v>563.98116000000005</c:v>
                </c:pt>
                <c:pt idx="3">
                  <c:v>563.8284900000001</c:v>
                </c:pt>
                <c:pt idx="4">
                  <c:v>554.56050000000005</c:v>
                </c:pt>
                <c:pt idx="5">
                  <c:v>548.88836000000003</c:v>
                </c:pt>
                <c:pt idx="6">
                  <c:v>548.61567000000002</c:v>
                </c:pt>
                <c:pt idx="7">
                  <c:v>548.423</c:v>
                </c:pt>
                <c:pt idx="8">
                  <c:v>550.22608000000002</c:v>
                </c:pt>
                <c:pt idx="9">
                  <c:v>548.68927999999994</c:v>
                </c:pt>
                <c:pt idx="10">
                  <c:v>547.18371999999999</c:v>
                </c:pt>
                <c:pt idx="11">
                  <c:v>548.38045</c:v>
                </c:pt>
                <c:pt idx="12">
                  <c:v>545.93232999999998</c:v>
                </c:pt>
                <c:pt idx="13">
                  <c:v>548.80300999999997</c:v>
                </c:pt>
                <c:pt idx="14">
                  <c:v>548.23448000000008</c:v>
                </c:pt>
                <c:pt idx="15">
                  <c:v>546.93169</c:v>
                </c:pt>
                <c:pt idx="16">
                  <c:v>549.45794000000001</c:v>
                </c:pt>
                <c:pt idx="17">
                  <c:v>549.40100000000007</c:v>
                </c:pt>
                <c:pt idx="18">
                  <c:v>547.62599999999998</c:v>
                </c:pt>
                <c:pt idx="19">
                  <c:v>548.77492000000007</c:v>
                </c:pt>
                <c:pt idx="20">
                  <c:v>548.64391999999998</c:v>
                </c:pt>
                <c:pt idx="21">
                  <c:v>546.95650000000001</c:v>
                </c:pt>
                <c:pt idx="22">
                  <c:v>548.75085000000001</c:v>
                </c:pt>
                <c:pt idx="23">
                  <c:v>545.95946000000004</c:v>
                </c:pt>
                <c:pt idx="24">
                  <c:v>550.31239000000005</c:v>
                </c:pt>
                <c:pt idx="25">
                  <c:v>550.13148000000001</c:v>
                </c:pt>
                <c:pt idx="26">
                  <c:v>549.38981999999999</c:v>
                </c:pt>
                <c:pt idx="27">
                  <c:v>560.64727000000005</c:v>
                </c:pt>
                <c:pt idx="28">
                  <c:v>563.17416000000003</c:v>
                </c:pt>
                <c:pt idx="29">
                  <c:v>564.07463000000007</c:v>
                </c:pt>
                <c:pt idx="30">
                  <c:v>564.17524000000003</c:v>
                </c:pt>
                <c:pt idx="31">
                  <c:v>563.73589000000004</c:v>
                </c:pt>
                <c:pt idx="32">
                  <c:v>563.78082999999992</c:v>
                </c:pt>
                <c:pt idx="33">
                  <c:v>563.73009999999999</c:v>
                </c:pt>
                <c:pt idx="34">
                  <c:v>564.01355000000001</c:v>
                </c:pt>
                <c:pt idx="35">
                  <c:v>563.72239999999999</c:v>
                </c:pt>
                <c:pt idx="36">
                  <c:v>563.86161000000004</c:v>
                </c:pt>
                <c:pt idx="37">
                  <c:v>563.56834000000003</c:v>
                </c:pt>
                <c:pt idx="38">
                  <c:v>563.35149999999999</c:v>
                </c:pt>
                <c:pt idx="39">
                  <c:v>563.23837000000003</c:v>
                </c:pt>
                <c:pt idx="40">
                  <c:v>563.04547000000002</c:v>
                </c:pt>
                <c:pt idx="41">
                  <c:v>563.3926100000001</c:v>
                </c:pt>
                <c:pt idx="42">
                  <c:v>563.23323000000005</c:v>
                </c:pt>
                <c:pt idx="43">
                  <c:v>562.88392999999996</c:v>
                </c:pt>
                <c:pt idx="44">
                  <c:v>559.56279999999992</c:v>
                </c:pt>
                <c:pt idx="45">
                  <c:v>562.35817999999995</c:v>
                </c:pt>
                <c:pt idx="46">
                  <c:v>563.02611999999999</c:v>
                </c:pt>
                <c:pt idx="47">
                  <c:v>562.96335999999997</c:v>
                </c:pt>
                <c:pt idx="48">
                  <c:v>562.77010999999993</c:v>
                </c:pt>
                <c:pt idx="49">
                  <c:v>562.89025000000004</c:v>
                </c:pt>
                <c:pt idx="50">
                  <c:v>562.76148999999998</c:v>
                </c:pt>
                <c:pt idx="51">
                  <c:v>562.11789999999996</c:v>
                </c:pt>
                <c:pt idx="52">
                  <c:v>562.50512000000003</c:v>
                </c:pt>
                <c:pt idx="53">
                  <c:v>562.24749999999995</c:v>
                </c:pt>
                <c:pt idx="54">
                  <c:v>562.125</c:v>
                </c:pt>
                <c:pt idx="55">
                  <c:v>562.30822000000001</c:v>
                </c:pt>
                <c:pt idx="56">
                  <c:v>562.04286000000002</c:v>
                </c:pt>
                <c:pt idx="57">
                  <c:v>561.94353999999998</c:v>
                </c:pt>
                <c:pt idx="58">
                  <c:v>561.90567999999996</c:v>
                </c:pt>
                <c:pt idx="59">
                  <c:v>562.12572999999998</c:v>
                </c:pt>
                <c:pt idx="60">
                  <c:v>562.76367000000005</c:v>
                </c:pt>
                <c:pt idx="61">
                  <c:v>562.68391999999994</c:v>
                </c:pt>
                <c:pt idx="62">
                  <c:v>562.89804000000004</c:v>
                </c:pt>
                <c:pt idx="63">
                  <c:v>562.96499999999992</c:v>
                </c:pt>
                <c:pt idx="64">
                  <c:v>561.35183000000006</c:v>
                </c:pt>
                <c:pt idx="65">
                  <c:v>562.63374999999996</c:v>
                </c:pt>
                <c:pt idx="66">
                  <c:v>562.58082999999999</c:v>
                </c:pt>
                <c:pt idx="67">
                  <c:v>562.76238000000001</c:v>
                </c:pt>
                <c:pt idx="68">
                  <c:v>562.45880999999997</c:v>
                </c:pt>
                <c:pt idx="69">
                  <c:v>562.83391000000006</c:v>
                </c:pt>
                <c:pt idx="70">
                  <c:v>562.05079000000001</c:v>
                </c:pt>
                <c:pt idx="71">
                  <c:v>562.57256000000007</c:v>
                </c:pt>
                <c:pt idx="72">
                  <c:v>562.04850999999996</c:v>
                </c:pt>
                <c:pt idx="73">
                  <c:v>563.23170000000005</c:v>
                </c:pt>
                <c:pt idx="74">
                  <c:v>563.38450999999998</c:v>
                </c:pt>
                <c:pt idx="75">
                  <c:v>563.64656000000002</c:v>
                </c:pt>
                <c:pt idx="76">
                  <c:v>564.07862</c:v>
                </c:pt>
                <c:pt idx="77">
                  <c:v>564.15017</c:v>
                </c:pt>
                <c:pt idx="78">
                  <c:v>564.42280000000005</c:v>
                </c:pt>
                <c:pt idx="79">
                  <c:v>564.50209999999993</c:v>
                </c:pt>
                <c:pt idx="80">
                  <c:v>564.34039000000007</c:v>
                </c:pt>
                <c:pt idx="81">
                  <c:v>564.64514999999994</c:v>
                </c:pt>
                <c:pt idx="82">
                  <c:v>563.57163000000003</c:v>
                </c:pt>
                <c:pt idx="83">
                  <c:v>565.00105000000008</c:v>
                </c:pt>
                <c:pt idx="84">
                  <c:v>564.94682</c:v>
                </c:pt>
                <c:pt idx="85">
                  <c:v>564.95064000000002</c:v>
                </c:pt>
                <c:pt idx="86">
                  <c:v>564.99901999999997</c:v>
                </c:pt>
                <c:pt idx="87">
                  <c:v>565.06560999999999</c:v>
                </c:pt>
                <c:pt idx="88">
                  <c:v>564.88647000000003</c:v>
                </c:pt>
                <c:pt idx="89">
                  <c:v>564.96911</c:v>
                </c:pt>
                <c:pt idx="90">
                  <c:v>564.38481999999999</c:v>
                </c:pt>
                <c:pt idx="91">
                  <c:v>564.79077000000007</c:v>
                </c:pt>
                <c:pt idx="92">
                  <c:v>565.05377999999996</c:v>
                </c:pt>
                <c:pt idx="93">
                  <c:v>564.62846999999999</c:v>
                </c:pt>
                <c:pt idx="94">
                  <c:v>563.25431000000003</c:v>
                </c:pt>
                <c:pt idx="95">
                  <c:v>564.67816000000005</c:v>
                </c:pt>
              </c:numCache>
            </c:numRef>
          </c:val>
          <c:extLst>
            <c:ext xmlns:c16="http://schemas.microsoft.com/office/drawing/2014/chart" uri="{C3380CC4-5D6E-409C-BE32-E72D297353CC}">
              <c16:uniqueId val="{00000006-2F32-4707-BB70-AE22619A466F}"/>
            </c:ext>
          </c:extLst>
        </c:ser>
        <c:ser>
          <c:idx val="6"/>
          <c:order val="8"/>
          <c:tx>
            <c:strRef>
              <c:f>DATA!$J$118</c:f>
              <c:strCache>
                <c:ptCount val="1"/>
                <c:pt idx="0">
                  <c:v>CCOMB - GAS - KALLPA</c:v>
                </c:pt>
              </c:strCache>
            </c:strRef>
          </c:tx>
          <c:spPr>
            <a:solidFill>
              <a:schemeClr val="accent1">
                <a:lumMod val="60000"/>
              </a:schemeClr>
            </a:solidFill>
            <a:ln w="25400">
              <a:noFill/>
            </a:ln>
            <a:effectLst/>
          </c:spPr>
          <c:cat>
            <c:strRef>
              <c:f>DATA!$C$119:$C$214</c:f>
              <c:strCache>
                <c:ptCount val="96"/>
                <c:pt idx="0">
                  <c:v>00:15</c:v>
                </c:pt>
                <c:pt idx="1">
                  <c:v>00:30</c:v>
                </c:pt>
                <c:pt idx="2">
                  <c:v>00:45</c:v>
                </c:pt>
                <c:pt idx="3">
                  <c:v>01:00</c:v>
                </c:pt>
                <c:pt idx="4">
                  <c:v>01:15</c:v>
                </c:pt>
                <c:pt idx="5">
                  <c:v>01:30</c:v>
                </c:pt>
                <c:pt idx="6">
                  <c:v>01:45</c:v>
                </c:pt>
                <c:pt idx="7">
                  <c:v>02:00</c:v>
                </c:pt>
                <c:pt idx="8">
                  <c:v>02:15</c:v>
                </c:pt>
                <c:pt idx="9">
                  <c:v>02:30</c:v>
                </c:pt>
                <c:pt idx="10">
                  <c:v>02:45</c:v>
                </c:pt>
                <c:pt idx="11">
                  <c:v>03:00</c:v>
                </c:pt>
                <c:pt idx="12">
                  <c:v>03:15</c:v>
                </c:pt>
                <c:pt idx="13">
                  <c:v>03:30</c:v>
                </c:pt>
                <c:pt idx="14">
                  <c:v>03:45</c:v>
                </c:pt>
                <c:pt idx="15">
                  <c:v>04:00</c:v>
                </c:pt>
                <c:pt idx="16">
                  <c:v>04:15</c:v>
                </c:pt>
                <c:pt idx="17">
                  <c:v>04:30</c:v>
                </c:pt>
                <c:pt idx="18">
                  <c:v>04:45</c:v>
                </c:pt>
                <c:pt idx="19">
                  <c:v>05:00</c:v>
                </c:pt>
                <c:pt idx="20">
                  <c:v>05:15</c:v>
                </c:pt>
                <c:pt idx="21">
                  <c:v>05:30</c:v>
                </c:pt>
                <c:pt idx="22">
                  <c:v>05:45</c:v>
                </c:pt>
                <c:pt idx="23">
                  <c:v>06:00</c:v>
                </c:pt>
                <c:pt idx="24">
                  <c:v>06:15</c:v>
                </c:pt>
                <c:pt idx="25">
                  <c:v>06:30</c:v>
                </c:pt>
                <c:pt idx="26">
                  <c:v>06:45</c:v>
                </c:pt>
                <c:pt idx="27">
                  <c:v>07:00</c:v>
                </c:pt>
                <c:pt idx="28">
                  <c:v>07:15</c:v>
                </c:pt>
                <c:pt idx="29">
                  <c:v>07:30</c:v>
                </c:pt>
                <c:pt idx="30">
                  <c:v>07:45</c:v>
                </c:pt>
                <c:pt idx="31">
                  <c:v>08:00</c:v>
                </c:pt>
                <c:pt idx="32">
                  <c:v>08:15</c:v>
                </c:pt>
                <c:pt idx="33">
                  <c:v>08:30</c:v>
                </c:pt>
                <c:pt idx="34">
                  <c:v>08:45</c:v>
                </c:pt>
                <c:pt idx="35">
                  <c:v>09:00</c:v>
                </c:pt>
                <c:pt idx="36">
                  <c:v>09:15</c:v>
                </c:pt>
                <c:pt idx="37">
                  <c:v>09:30</c:v>
                </c:pt>
                <c:pt idx="38">
                  <c:v>09:45</c:v>
                </c:pt>
                <c:pt idx="39">
                  <c:v>10:00</c:v>
                </c:pt>
                <c:pt idx="40">
                  <c:v>10:15</c:v>
                </c:pt>
                <c:pt idx="41">
                  <c:v>10:30</c:v>
                </c:pt>
                <c:pt idx="42">
                  <c:v>10:45</c:v>
                </c:pt>
                <c:pt idx="43">
                  <c:v>11:00</c:v>
                </c:pt>
                <c:pt idx="44">
                  <c:v>11:15</c:v>
                </c:pt>
                <c:pt idx="45">
                  <c:v>11:30</c:v>
                </c:pt>
                <c:pt idx="46">
                  <c:v>11:45</c:v>
                </c:pt>
                <c:pt idx="47">
                  <c:v>12:00</c:v>
                </c:pt>
                <c:pt idx="48">
                  <c:v>12:15</c:v>
                </c:pt>
                <c:pt idx="49">
                  <c:v>12:30</c:v>
                </c:pt>
                <c:pt idx="50">
                  <c:v>12:45</c:v>
                </c:pt>
                <c:pt idx="51">
                  <c:v>13:00</c:v>
                </c:pt>
                <c:pt idx="52">
                  <c:v>13:15</c:v>
                </c:pt>
                <c:pt idx="53">
                  <c:v>13:30</c:v>
                </c:pt>
                <c:pt idx="54">
                  <c:v>13:45</c:v>
                </c:pt>
                <c:pt idx="55">
                  <c:v>14:00</c:v>
                </c:pt>
                <c:pt idx="56">
                  <c:v>14:15</c:v>
                </c:pt>
                <c:pt idx="57">
                  <c:v>14:30</c:v>
                </c:pt>
                <c:pt idx="58">
                  <c:v>14:45</c:v>
                </c:pt>
                <c:pt idx="59">
                  <c:v>15:00</c:v>
                </c:pt>
                <c:pt idx="60">
                  <c:v>15:15</c:v>
                </c:pt>
                <c:pt idx="61">
                  <c:v>15:30</c:v>
                </c:pt>
                <c:pt idx="62">
                  <c:v>15:45</c:v>
                </c:pt>
                <c:pt idx="63">
                  <c:v>16:00</c:v>
                </c:pt>
                <c:pt idx="64">
                  <c:v>16:15</c:v>
                </c:pt>
                <c:pt idx="65">
                  <c:v>16:30</c:v>
                </c:pt>
                <c:pt idx="66">
                  <c:v>16:45</c:v>
                </c:pt>
                <c:pt idx="67">
                  <c:v>17:00</c:v>
                </c:pt>
                <c:pt idx="68">
                  <c:v>17:15</c:v>
                </c:pt>
                <c:pt idx="69">
                  <c:v>17:30</c:v>
                </c:pt>
                <c:pt idx="70">
                  <c:v>17:45</c:v>
                </c:pt>
                <c:pt idx="71">
                  <c:v>18:00</c:v>
                </c:pt>
                <c:pt idx="72">
                  <c:v>18:15</c:v>
                </c:pt>
                <c:pt idx="73">
                  <c:v>18:30</c:v>
                </c:pt>
                <c:pt idx="74">
                  <c:v>18:45</c:v>
                </c:pt>
                <c:pt idx="75">
                  <c:v>19:00</c:v>
                </c:pt>
                <c:pt idx="76">
                  <c:v>19:15</c:v>
                </c:pt>
                <c:pt idx="77">
                  <c:v>19:30</c:v>
                </c:pt>
                <c:pt idx="78">
                  <c:v>19:45</c:v>
                </c:pt>
                <c:pt idx="79">
                  <c:v>20:00</c:v>
                </c:pt>
                <c:pt idx="80">
                  <c:v>20:15</c:v>
                </c:pt>
                <c:pt idx="81">
                  <c:v>20:30</c:v>
                </c:pt>
                <c:pt idx="82">
                  <c:v>20:45</c:v>
                </c:pt>
                <c:pt idx="83">
                  <c:v>21:00</c:v>
                </c:pt>
                <c:pt idx="84">
                  <c:v>21:15</c:v>
                </c:pt>
                <c:pt idx="85">
                  <c:v>21:30</c:v>
                </c:pt>
                <c:pt idx="86">
                  <c:v>21:45</c:v>
                </c:pt>
                <c:pt idx="87">
                  <c:v>22:00</c:v>
                </c:pt>
                <c:pt idx="88">
                  <c:v>22:15</c:v>
                </c:pt>
                <c:pt idx="89">
                  <c:v>22:30</c:v>
                </c:pt>
                <c:pt idx="90">
                  <c:v>22:45</c:v>
                </c:pt>
                <c:pt idx="91">
                  <c:v>23:00</c:v>
                </c:pt>
                <c:pt idx="92">
                  <c:v>23:15</c:v>
                </c:pt>
                <c:pt idx="93">
                  <c:v>23:30</c:v>
                </c:pt>
                <c:pt idx="94">
                  <c:v>23:45</c:v>
                </c:pt>
                <c:pt idx="95">
                  <c:v>00:00</c:v>
                </c:pt>
              </c:strCache>
            </c:strRef>
          </c:cat>
          <c:val>
            <c:numRef>
              <c:f>DATA!$AA$119:$AA$214</c:f>
              <c:numCache>
                <c:formatCode>#,##0.00</c:formatCode>
                <c:ptCount val="96"/>
                <c:pt idx="0">
                  <c:v>1203.6547399999999</c:v>
                </c:pt>
                <c:pt idx="1">
                  <c:v>1201.92517</c:v>
                </c:pt>
                <c:pt idx="2">
                  <c:v>1203.2491099999997</c:v>
                </c:pt>
                <c:pt idx="3">
                  <c:v>1203.4043899999999</c:v>
                </c:pt>
                <c:pt idx="4">
                  <c:v>1203.5853199999999</c:v>
                </c:pt>
                <c:pt idx="5">
                  <c:v>1203.93715</c:v>
                </c:pt>
                <c:pt idx="6">
                  <c:v>1204.03458</c:v>
                </c:pt>
                <c:pt idx="7">
                  <c:v>1204.6126600000002</c:v>
                </c:pt>
                <c:pt idx="8">
                  <c:v>1161.1717899999999</c:v>
                </c:pt>
                <c:pt idx="9">
                  <c:v>1171.63375</c:v>
                </c:pt>
                <c:pt idx="10">
                  <c:v>1188.4504800000002</c:v>
                </c:pt>
                <c:pt idx="11">
                  <c:v>1203.8856900000001</c:v>
                </c:pt>
                <c:pt idx="12">
                  <c:v>1199.7961300000002</c:v>
                </c:pt>
                <c:pt idx="13">
                  <c:v>1195.6869300000001</c:v>
                </c:pt>
                <c:pt idx="14">
                  <c:v>1190.0315900000001</c:v>
                </c:pt>
                <c:pt idx="15">
                  <c:v>1184.86943</c:v>
                </c:pt>
                <c:pt idx="16">
                  <c:v>1184.97839</c:v>
                </c:pt>
                <c:pt idx="17">
                  <c:v>1187.4107300000001</c:v>
                </c:pt>
                <c:pt idx="18">
                  <c:v>1190.76251</c:v>
                </c:pt>
                <c:pt idx="19">
                  <c:v>1189.5867000000001</c:v>
                </c:pt>
                <c:pt idx="20">
                  <c:v>1188.6684700000001</c:v>
                </c:pt>
                <c:pt idx="21">
                  <c:v>1191.1268100000002</c:v>
                </c:pt>
                <c:pt idx="22">
                  <c:v>1188.6744499999998</c:v>
                </c:pt>
                <c:pt idx="23">
                  <c:v>1187.10438</c:v>
                </c:pt>
                <c:pt idx="24">
                  <c:v>1186.9966100000001</c:v>
                </c:pt>
                <c:pt idx="25">
                  <c:v>1189.3711799999999</c:v>
                </c:pt>
                <c:pt idx="26">
                  <c:v>1197.1868099999999</c:v>
                </c:pt>
                <c:pt idx="27">
                  <c:v>1195.1691699999999</c:v>
                </c:pt>
                <c:pt idx="28">
                  <c:v>1195.8365899999999</c:v>
                </c:pt>
                <c:pt idx="29">
                  <c:v>1195.0765400000003</c:v>
                </c:pt>
                <c:pt idx="30">
                  <c:v>1193.2051299999998</c:v>
                </c:pt>
                <c:pt idx="31">
                  <c:v>1192.2835200000002</c:v>
                </c:pt>
                <c:pt idx="32">
                  <c:v>1189.5123799999999</c:v>
                </c:pt>
                <c:pt idx="33">
                  <c:v>1186.7413899999999</c:v>
                </c:pt>
                <c:pt idx="34">
                  <c:v>1188.1305399999999</c:v>
                </c:pt>
                <c:pt idx="35">
                  <c:v>1186.3369299999999</c:v>
                </c:pt>
                <c:pt idx="36">
                  <c:v>1184.8674999999998</c:v>
                </c:pt>
                <c:pt idx="37">
                  <c:v>1184.44894</c:v>
                </c:pt>
                <c:pt idx="38">
                  <c:v>1182.3241500000001</c:v>
                </c:pt>
                <c:pt idx="39">
                  <c:v>1181.98136</c:v>
                </c:pt>
                <c:pt idx="40">
                  <c:v>1181.5237199999999</c:v>
                </c:pt>
                <c:pt idx="41">
                  <c:v>1181.17716</c:v>
                </c:pt>
                <c:pt idx="42">
                  <c:v>1180.13015</c:v>
                </c:pt>
                <c:pt idx="43">
                  <c:v>1175.6501900000001</c:v>
                </c:pt>
                <c:pt idx="44">
                  <c:v>1175.1858499999998</c:v>
                </c:pt>
                <c:pt idx="45">
                  <c:v>1171.8667199999998</c:v>
                </c:pt>
                <c:pt idx="46">
                  <c:v>1169.2786299999998</c:v>
                </c:pt>
                <c:pt idx="47">
                  <c:v>1169.9833699999999</c:v>
                </c:pt>
                <c:pt idx="48">
                  <c:v>1169.3366699999999</c:v>
                </c:pt>
                <c:pt idx="49">
                  <c:v>1169.06843</c:v>
                </c:pt>
                <c:pt idx="50">
                  <c:v>1170.5017800000001</c:v>
                </c:pt>
                <c:pt idx="51">
                  <c:v>1167.7276400000001</c:v>
                </c:pt>
                <c:pt idx="52">
                  <c:v>1165.94742</c:v>
                </c:pt>
                <c:pt idx="53">
                  <c:v>1165.8217199999999</c:v>
                </c:pt>
                <c:pt idx="54">
                  <c:v>1165.8368300000002</c:v>
                </c:pt>
                <c:pt idx="55">
                  <c:v>1170.2066400000001</c:v>
                </c:pt>
                <c:pt idx="56">
                  <c:v>1170.90831</c:v>
                </c:pt>
                <c:pt idx="57">
                  <c:v>1172.7327</c:v>
                </c:pt>
                <c:pt idx="58">
                  <c:v>1173.3344199999999</c:v>
                </c:pt>
                <c:pt idx="59">
                  <c:v>1172.3822500000001</c:v>
                </c:pt>
                <c:pt idx="60">
                  <c:v>1174.6684700000001</c:v>
                </c:pt>
                <c:pt idx="61">
                  <c:v>1176.1963699999999</c:v>
                </c:pt>
                <c:pt idx="62">
                  <c:v>1176.4146599999999</c:v>
                </c:pt>
                <c:pt idx="63">
                  <c:v>1179.2727</c:v>
                </c:pt>
                <c:pt idx="64">
                  <c:v>1179.4968000000001</c:v>
                </c:pt>
                <c:pt idx="65">
                  <c:v>1178.2066399999999</c:v>
                </c:pt>
                <c:pt idx="66">
                  <c:v>1179.25045</c:v>
                </c:pt>
                <c:pt idx="67">
                  <c:v>1179.69103</c:v>
                </c:pt>
                <c:pt idx="68">
                  <c:v>1181.6744599999997</c:v>
                </c:pt>
                <c:pt idx="69">
                  <c:v>1181.71585</c:v>
                </c:pt>
                <c:pt idx="70">
                  <c:v>1183.4318000000001</c:v>
                </c:pt>
                <c:pt idx="71">
                  <c:v>1185.3743999999999</c:v>
                </c:pt>
                <c:pt idx="72">
                  <c:v>1185.45668</c:v>
                </c:pt>
                <c:pt idx="73">
                  <c:v>1187.83925</c:v>
                </c:pt>
                <c:pt idx="74">
                  <c:v>1191.60403</c:v>
                </c:pt>
                <c:pt idx="75">
                  <c:v>1192.4285000000002</c:v>
                </c:pt>
                <c:pt idx="76">
                  <c:v>1194.8377</c:v>
                </c:pt>
                <c:pt idx="77">
                  <c:v>1194.9829599999998</c:v>
                </c:pt>
                <c:pt idx="78">
                  <c:v>1195.9298000000001</c:v>
                </c:pt>
                <c:pt idx="79">
                  <c:v>1198.3388100000002</c:v>
                </c:pt>
                <c:pt idx="80">
                  <c:v>1198.13354</c:v>
                </c:pt>
                <c:pt idx="81">
                  <c:v>1200.5504900000001</c:v>
                </c:pt>
                <c:pt idx="82">
                  <c:v>1200.2776100000001</c:v>
                </c:pt>
                <c:pt idx="83">
                  <c:v>1199.4320100000002</c:v>
                </c:pt>
                <c:pt idx="84">
                  <c:v>1200.02799</c:v>
                </c:pt>
                <c:pt idx="85">
                  <c:v>1200.80951</c:v>
                </c:pt>
                <c:pt idx="86">
                  <c:v>1200.48307</c:v>
                </c:pt>
                <c:pt idx="87">
                  <c:v>1201.91076</c:v>
                </c:pt>
                <c:pt idx="88">
                  <c:v>1200.2496500000002</c:v>
                </c:pt>
                <c:pt idx="89">
                  <c:v>1202.89509</c:v>
                </c:pt>
                <c:pt idx="90">
                  <c:v>1203.9828</c:v>
                </c:pt>
                <c:pt idx="91">
                  <c:v>1203.17211</c:v>
                </c:pt>
                <c:pt idx="92">
                  <c:v>1203.4473600000001</c:v>
                </c:pt>
                <c:pt idx="93">
                  <c:v>1204.1568</c:v>
                </c:pt>
                <c:pt idx="94">
                  <c:v>1203.74398</c:v>
                </c:pt>
                <c:pt idx="95">
                  <c:v>1203.7935</c:v>
                </c:pt>
              </c:numCache>
            </c:numRef>
          </c:val>
          <c:extLst>
            <c:ext xmlns:c16="http://schemas.microsoft.com/office/drawing/2014/chart" uri="{C3380CC4-5D6E-409C-BE32-E72D297353CC}">
              <c16:uniqueId val="{00000007-2F32-4707-BB70-AE22619A466F}"/>
            </c:ext>
          </c:extLst>
        </c:ser>
        <c:ser>
          <c:idx val="7"/>
          <c:order val="9"/>
          <c:tx>
            <c:strRef>
              <c:f>DATA!$K$118</c:f>
              <c:strCache>
                <c:ptCount val="1"/>
                <c:pt idx="0">
                  <c:v>CCOMB - GAS - TERMOCHILCA</c:v>
                </c:pt>
              </c:strCache>
            </c:strRef>
          </c:tx>
          <c:spPr>
            <a:solidFill>
              <a:schemeClr val="accent2">
                <a:lumMod val="60000"/>
              </a:schemeClr>
            </a:solidFill>
            <a:ln w="25400">
              <a:noFill/>
            </a:ln>
            <a:effectLst/>
          </c:spPr>
          <c:cat>
            <c:strRef>
              <c:f>DATA!$C$119:$C$214</c:f>
              <c:strCache>
                <c:ptCount val="96"/>
                <c:pt idx="0">
                  <c:v>00:15</c:v>
                </c:pt>
                <c:pt idx="1">
                  <c:v>00:30</c:v>
                </c:pt>
                <c:pt idx="2">
                  <c:v>00:45</c:v>
                </c:pt>
                <c:pt idx="3">
                  <c:v>01:00</c:v>
                </c:pt>
                <c:pt idx="4">
                  <c:v>01:15</c:v>
                </c:pt>
                <c:pt idx="5">
                  <c:v>01:30</c:v>
                </c:pt>
                <c:pt idx="6">
                  <c:v>01:45</c:v>
                </c:pt>
                <c:pt idx="7">
                  <c:v>02:00</c:v>
                </c:pt>
                <c:pt idx="8">
                  <c:v>02:15</c:v>
                </c:pt>
                <c:pt idx="9">
                  <c:v>02:30</c:v>
                </c:pt>
                <c:pt idx="10">
                  <c:v>02:45</c:v>
                </c:pt>
                <c:pt idx="11">
                  <c:v>03:00</c:v>
                </c:pt>
                <c:pt idx="12">
                  <c:v>03:15</c:v>
                </c:pt>
                <c:pt idx="13">
                  <c:v>03:30</c:v>
                </c:pt>
                <c:pt idx="14">
                  <c:v>03:45</c:v>
                </c:pt>
                <c:pt idx="15">
                  <c:v>04:00</c:v>
                </c:pt>
                <c:pt idx="16">
                  <c:v>04:15</c:v>
                </c:pt>
                <c:pt idx="17">
                  <c:v>04:30</c:v>
                </c:pt>
                <c:pt idx="18">
                  <c:v>04:45</c:v>
                </c:pt>
                <c:pt idx="19">
                  <c:v>05:00</c:v>
                </c:pt>
                <c:pt idx="20">
                  <c:v>05:15</c:v>
                </c:pt>
                <c:pt idx="21">
                  <c:v>05:30</c:v>
                </c:pt>
                <c:pt idx="22">
                  <c:v>05:45</c:v>
                </c:pt>
                <c:pt idx="23">
                  <c:v>06:00</c:v>
                </c:pt>
                <c:pt idx="24">
                  <c:v>06:15</c:v>
                </c:pt>
                <c:pt idx="25">
                  <c:v>06:30</c:v>
                </c:pt>
                <c:pt idx="26">
                  <c:v>06:45</c:v>
                </c:pt>
                <c:pt idx="27">
                  <c:v>07:00</c:v>
                </c:pt>
                <c:pt idx="28">
                  <c:v>07:15</c:v>
                </c:pt>
                <c:pt idx="29">
                  <c:v>07:30</c:v>
                </c:pt>
                <c:pt idx="30">
                  <c:v>07:45</c:v>
                </c:pt>
                <c:pt idx="31">
                  <c:v>08:00</c:v>
                </c:pt>
                <c:pt idx="32">
                  <c:v>08:15</c:v>
                </c:pt>
                <c:pt idx="33">
                  <c:v>08:30</c:v>
                </c:pt>
                <c:pt idx="34">
                  <c:v>08:45</c:v>
                </c:pt>
                <c:pt idx="35">
                  <c:v>09:00</c:v>
                </c:pt>
                <c:pt idx="36">
                  <c:v>09:15</c:v>
                </c:pt>
                <c:pt idx="37">
                  <c:v>09:30</c:v>
                </c:pt>
                <c:pt idx="38">
                  <c:v>09:45</c:v>
                </c:pt>
                <c:pt idx="39">
                  <c:v>10:00</c:v>
                </c:pt>
                <c:pt idx="40">
                  <c:v>10:15</c:v>
                </c:pt>
                <c:pt idx="41">
                  <c:v>10:30</c:v>
                </c:pt>
                <c:pt idx="42">
                  <c:v>10:45</c:v>
                </c:pt>
                <c:pt idx="43">
                  <c:v>11:00</c:v>
                </c:pt>
                <c:pt idx="44">
                  <c:v>11:15</c:v>
                </c:pt>
                <c:pt idx="45">
                  <c:v>11:30</c:v>
                </c:pt>
                <c:pt idx="46">
                  <c:v>11:45</c:v>
                </c:pt>
                <c:pt idx="47">
                  <c:v>12:00</c:v>
                </c:pt>
                <c:pt idx="48">
                  <c:v>12:15</c:v>
                </c:pt>
                <c:pt idx="49">
                  <c:v>12:30</c:v>
                </c:pt>
                <c:pt idx="50">
                  <c:v>12:45</c:v>
                </c:pt>
                <c:pt idx="51">
                  <c:v>13:00</c:v>
                </c:pt>
                <c:pt idx="52">
                  <c:v>13:15</c:v>
                </c:pt>
                <c:pt idx="53">
                  <c:v>13:30</c:v>
                </c:pt>
                <c:pt idx="54">
                  <c:v>13:45</c:v>
                </c:pt>
                <c:pt idx="55">
                  <c:v>14:00</c:v>
                </c:pt>
                <c:pt idx="56">
                  <c:v>14:15</c:v>
                </c:pt>
                <c:pt idx="57">
                  <c:v>14:30</c:v>
                </c:pt>
                <c:pt idx="58">
                  <c:v>14:45</c:v>
                </c:pt>
                <c:pt idx="59">
                  <c:v>15:00</c:v>
                </c:pt>
                <c:pt idx="60">
                  <c:v>15:15</c:v>
                </c:pt>
                <c:pt idx="61">
                  <c:v>15:30</c:v>
                </c:pt>
                <c:pt idx="62">
                  <c:v>15:45</c:v>
                </c:pt>
                <c:pt idx="63">
                  <c:v>16:00</c:v>
                </c:pt>
                <c:pt idx="64">
                  <c:v>16:15</c:v>
                </c:pt>
                <c:pt idx="65">
                  <c:v>16:30</c:v>
                </c:pt>
                <c:pt idx="66">
                  <c:v>16:45</c:v>
                </c:pt>
                <c:pt idx="67">
                  <c:v>17:00</c:v>
                </c:pt>
                <c:pt idx="68">
                  <c:v>17:15</c:v>
                </c:pt>
                <c:pt idx="69">
                  <c:v>17:30</c:v>
                </c:pt>
                <c:pt idx="70">
                  <c:v>17:45</c:v>
                </c:pt>
                <c:pt idx="71">
                  <c:v>18:00</c:v>
                </c:pt>
                <c:pt idx="72">
                  <c:v>18:15</c:v>
                </c:pt>
                <c:pt idx="73">
                  <c:v>18:30</c:v>
                </c:pt>
                <c:pt idx="74">
                  <c:v>18:45</c:v>
                </c:pt>
                <c:pt idx="75">
                  <c:v>19:00</c:v>
                </c:pt>
                <c:pt idx="76">
                  <c:v>19:15</c:v>
                </c:pt>
                <c:pt idx="77">
                  <c:v>19:30</c:v>
                </c:pt>
                <c:pt idx="78">
                  <c:v>19:45</c:v>
                </c:pt>
                <c:pt idx="79">
                  <c:v>20:00</c:v>
                </c:pt>
                <c:pt idx="80">
                  <c:v>20:15</c:v>
                </c:pt>
                <c:pt idx="81">
                  <c:v>20:30</c:v>
                </c:pt>
                <c:pt idx="82">
                  <c:v>20:45</c:v>
                </c:pt>
                <c:pt idx="83">
                  <c:v>21:00</c:v>
                </c:pt>
                <c:pt idx="84">
                  <c:v>21:15</c:v>
                </c:pt>
                <c:pt idx="85">
                  <c:v>21:30</c:v>
                </c:pt>
                <c:pt idx="86">
                  <c:v>21:45</c:v>
                </c:pt>
                <c:pt idx="87">
                  <c:v>22:00</c:v>
                </c:pt>
                <c:pt idx="88">
                  <c:v>22:15</c:v>
                </c:pt>
                <c:pt idx="89">
                  <c:v>22:30</c:v>
                </c:pt>
                <c:pt idx="90">
                  <c:v>22:45</c:v>
                </c:pt>
                <c:pt idx="91">
                  <c:v>23:00</c:v>
                </c:pt>
                <c:pt idx="92">
                  <c:v>23:15</c:v>
                </c:pt>
                <c:pt idx="93">
                  <c:v>23:30</c:v>
                </c:pt>
                <c:pt idx="94">
                  <c:v>23:45</c:v>
                </c:pt>
                <c:pt idx="95">
                  <c:v>00:00</c:v>
                </c:pt>
              </c:strCache>
            </c:strRef>
          </c:cat>
          <c:val>
            <c:numRef>
              <c:f>DATA!$AB$119:$AB$214</c:f>
              <c:numCache>
                <c:formatCode>#,##0.00</c:formatCode>
                <c:ptCount val="96"/>
                <c:pt idx="0">
                  <c:v>193.26220000000001</c:v>
                </c:pt>
                <c:pt idx="1">
                  <c:v>193.14759000000001</c:v>
                </c:pt>
                <c:pt idx="2">
                  <c:v>194.33311</c:v>
                </c:pt>
                <c:pt idx="3">
                  <c:v>195.34388999999999</c:v>
                </c:pt>
                <c:pt idx="4">
                  <c:v>195.14430999999999</c:v>
                </c:pt>
                <c:pt idx="5">
                  <c:v>195.16844</c:v>
                </c:pt>
                <c:pt idx="6">
                  <c:v>193.64895000000001</c:v>
                </c:pt>
                <c:pt idx="7">
                  <c:v>193.4648</c:v>
                </c:pt>
                <c:pt idx="8">
                  <c:v>194.11069000000001</c:v>
                </c:pt>
                <c:pt idx="9">
                  <c:v>194.06133</c:v>
                </c:pt>
                <c:pt idx="10">
                  <c:v>193.89536000000001</c:v>
                </c:pt>
                <c:pt idx="11">
                  <c:v>193.43347</c:v>
                </c:pt>
                <c:pt idx="12">
                  <c:v>193.81281000000001</c:v>
                </c:pt>
                <c:pt idx="13">
                  <c:v>194.05473000000001</c:v>
                </c:pt>
                <c:pt idx="14">
                  <c:v>194.14814000000001</c:v>
                </c:pt>
                <c:pt idx="15">
                  <c:v>193.59545</c:v>
                </c:pt>
                <c:pt idx="16">
                  <c:v>194.70711</c:v>
                </c:pt>
                <c:pt idx="17">
                  <c:v>195.56808000000001</c:v>
                </c:pt>
                <c:pt idx="18">
                  <c:v>195.49959000000001</c:v>
                </c:pt>
                <c:pt idx="19">
                  <c:v>194.34661</c:v>
                </c:pt>
                <c:pt idx="20">
                  <c:v>193.31483</c:v>
                </c:pt>
                <c:pt idx="21">
                  <c:v>192.90373</c:v>
                </c:pt>
                <c:pt idx="22">
                  <c:v>193.83178000000001</c:v>
                </c:pt>
                <c:pt idx="23">
                  <c:v>194.46008</c:v>
                </c:pt>
                <c:pt idx="24">
                  <c:v>193.27878000000001</c:v>
                </c:pt>
                <c:pt idx="25">
                  <c:v>193.02823000000001</c:v>
                </c:pt>
                <c:pt idx="26">
                  <c:v>195.01298</c:v>
                </c:pt>
                <c:pt idx="27">
                  <c:v>195.28955999999999</c:v>
                </c:pt>
                <c:pt idx="28">
                  <c:v>193.62277</c:v>
                </c:pt>
                <c:pt idx="29">
                  <c:v>193.1985</c:v>
                </c:pt>
                <c:pt idx="30">
                  <c:v>193.32033000000001</c:v>
                </c:pt>
                <c:pt idx="31">
                  <c:v>193.15129999999999</c:v>
                </c:pt>
                <c:pt idx="32">
                  <c:v>191.72323</c:v>
                </c:pt>
                <c:pt idx="33">
                  <c:v>190.56746999999999</c:v>
                </c:pt>
                <c:pt idx="34">
                  <c:v>190.90208000000001</c:v>
                </c:pt>
                <c:pt idx="35">
                  <c:v>190.66469000000001</c:v>
                </c:pt>
                <c:pt idx="36">
                  <c:v>190.29695000000001</c:v>
                </c:pt>
                <c:pt idx="37">
                  <c:v>189.98940999999999</c:v>
                </c:pt>
                <c:pt idx="38">
                  <c:v>189.17617000000001</c:v>
                </c:pt>
                <c:pt idx="39">
                  <c:v>189.04298</c:v>
                </c:pt>
                <c:pt idx="40">
                  <c:v>188.05766</c:v>
                </c:pt>
                <c:pt idx="41">
                  <c:v>188.51501999999999</c:v>
                </c:pt>
                <c:pt idx="42">
                  <c:v>188.61396999999999</c:v>
                </c:pt>
                <c:pt idx="43">
                  <c:v>188.21634</c:v>
                </c:pt>
                <c:pt idx="44">
                  <c:v>188.35535999999999</c:v>
                </c:pt>
                <c:pt idx="45">
                  <c:v>187.76358999999999</c:v>
                </c:pt>
                <c:pt idx="46">
                  <c:v>187.97452000000001</c:v>
                </c:pt>
                <c:pt idx="47">
                  <c:v>187.91709</c:v>
                </c:pt>
                <c:pt idx="48">
                  <c:v>187.20702</c:v>
                </c:pt>
                <c:pt idx="49">
                  <c:v>187.36114000000001</c:v>
                </c:pt>
                <c:pt idx="50">
                  <c:v>187.19200000000001</c:v>
                </c:pt>
                <c:pt idx="51">
                  <c:v>187.05385999999999</c:v>
                </c:pt>
                <c:pt idx="52">
                  <c:v>186.12415999999999</c:v>
                </c:pt>
                <c:pt idx="53">
                  <c:v>185.95578</c:v>
                </c:pt>
                <c:pt idx="54">
                  <c:v>186.22971999999999</c:v>
                </c:pt>
                <c:pt idx="55">
                  <c:v>187.28870000000001</c:v>
                </c:pt>
                <c:pt idx="56">
                  <c:v>187.61502999999999</c:v>
                </c:pt>
                <c:pt idx="57">
                  <c:v>187.67142000000001</c:v>
                </c:pt>
                <c:pt idx="58">
                  <c:v>187.82506000000001</c:v>
                </c:pt>
                <c:pt idx="59">
                  <c:v>187.77491000000001</c:v>
                </c:pt>
                <c:pt idx="60">
                  <c:v>188.48345</c:v>
                </c:pt>
                <c:pt idx="61">
                  <c:v>188.62105</c:v>
                </c:pt>
                <c:pt idx="62">
                  <c:v>189.26760999999999</c:v>
                </c:pt>
                <c:pt idx="63">
                  <c:v>189.84602000000001</c:v>
                </c:pt>
                <c:pt idx="64">
                  <c:v>189.65455</c:v>
                </c:pt>
                <c:pt idx="65">
                  <c:v>189.41184000000001</c:v>
                </c:pt>
                <c:pt idx="66">
                  <c:v>190.00120000000001</c:v>
                </c:pt>
                <c:pt idx="67">
                  <c:v>189.90862999999999</c:v>
                </c:pt>
                <c:pt idx="68">
                  <c:v>190.33319</c:v>
                </c:pt>
                <c:pt idx="69">
                  <c:v>190.23938000000001</c:v>
                </c:pt>
                <c:pt idx="70">
                  <c:v>191.43484000000001</c:v>
                </c:pt>
                <c:pt idx="71">
                  <c:v>191.18884</c:v>
                </c:pt>
                <c:pt idx="72">
                  <c:v>191.57095000000001</c:v>
                </c:pt>
                <c:pt idx="73">
                  <c:v>191.46045000000001</c:v>
                </c:pt>
                <c:pt idx="74">
                  <c:v>191.44889000000001</c:v>
                </c:pt>
                <c:pt idx="75">
                  <c:v>192.22198</c:v>
                </c:pt>
                <c:pt idx="76">
                  <c:v>192.21021999999999</c:v>
                </c:pt>
                <c:pt idx="77">
                  <c:v>192.90967000000001</c:v>
                </c:pt>
                <c:pt idx="78">
                  <c:v>193.59786</c:v>
                </c:pt>
                <c:pt idx="79">
                  <c:v>193.59616</c:v>
                </c:pt>
                <c:pt idx="80">
                  <c:v>194.06513000000001</c:v>
                </c:pt>
                <c:pt idx="81">
                  <c:v>194.07153</c:v>
                </c:pt>
                <c:pt idx="82">
                  <c:v>194.25264000000001</c:v>
                </c:pt>
                <c:pt idx="83">
                  <c:v>193.80264</c:v>
                </c:pt>
                <c:pt idx="84">
                  <c:v>193.57889</c:v>
                </c:pt>
                <c:pt idx="85">
                  <c:v>193.03244000000001</c:v>
                </c:pt>
                <c:pt idx="86">
                  <c:v>193.44721999999999</c:v>
                </c:pt>
                <c:pt idx="87">
                  <c:v>193.86409</c:v>
                </c:pt>
                <c:pt idx="88">
                  <c:v>194.08514</c:v>
                </c:pt>
                <c:pt idx="89">
                  <c:v>193.09916000000001</c:v>
                </c:pt>
                <c:pt idx="90">
                  <c:v>192.73927</c:v>
                </c:pt>
                <c:pt idx="91">
                  <c:v>194.07042000000001</c:v>
                </c:pt>
                <c:pt idx="92">
                  <c:v>194.38117</c:v>
                </c:pt>
                <c:pt idx="93">
                  <c:v>194.45011</c:v>
                </c:pt>
                <c:pt idx="94">
                  <c:v>194.89655999999999</c:v>
                </c:pt>
                <c:pt idx="95">
                  <c:v>194.92066</c:v>
                </c:pt>
              </c:numCache>
            </c:numRef>
          </c:val>
          <c:extLst>
            <c:ext xmlns:c16="http://schemas.microsoft.com/office/drawing/2014/chart" uri="{C3380CC4-5D6E-409C-BE32-E72D297353CC}">
              <c16:uniqueId val="{00000008-2F32-4707-BB70-AE22619A466F}"/>
            </c:ext>
          </c:extLst>
        </c:ser>
        <c:ser>
          <c:idx val="14"/>
          <c:order val="10"/>
          <c:tx>
            <c:strRef>
              <c:f>DATA!$R$118</c:f>
              <c:strCache>
                <c:ptCount val="1"/>
                <c:pt idx="0">
                  <c:v>TG - GAS - ENEL GENERACION PERU</c:v>
                </c:pt>
              </c:strCache>
            </c:strRef>
          </c:tx>
          <c:spPr>
            <a:solidFill>
              <a:schemeClr val="accent3">
                <a:lumMod val="80000"/>
                <a:lumOff val="20000"/>
              </a:schemeClr>
            </a:solidFill>
            <a:ln w="25400">
              <a:noFill/>
            </a:ln>
            <a:effectLst/>
          </c:spPr>
          <c:cat>
            <c:strRef>
              <c:f>DATA!$C$119:$C$214</c:f>
              <c:strCache>
                <c:ptCount val="96"/>
                <c:pt idx="0">
                  <c:v>00:15</c:v>
                </c:pt>
                <c:pt idx="1">
                  <c:v>00:30</c:v>
                </c:pt>
                <c:pt idx="2">
                  <c:v>00:45</c:v>
                </c:pt>
                <c:pt idx="3">
                  <c:v>01:00</c:v>
                </c:pt>
                <c:pt idx="4">
                  <c:v>01:15</c:v>
                </c:pt>
                <c:pt idx="5">
                  <c:v>01:30</c:v>
                </c:pt>
                <c:pt idx="6">
                  <c:v>01:45</c:v>
                </c:pt>
                <c:pt idx="7">
                  <c:v>02:00</c:v>
                </c:pt>
                <c:pt idx="8">
                  <c:v>02:15</c:v>
                </c:pt>
                <c:pt idx="9">
                  <c:v>02:30</c:v>
                </c:pt>
                <c:pt idx="10">
                  <c:v>02:45</c:v>
                </c:pt>
                <c:pt idx="11">
                  <c:v>03:00</c:v>
                </c:pt>
                <c:pt idx="12">
                  <c:v>03:15</c:v>
                </c:pt>
                <c:pt idx="13">
                  <c:v>03:30</c:v>
                </c:pt>
                <c:pt idx="14">
                  <c:v>03:45</c:v>
                </c:pt>
                <c:pt idx="15">
                  <c:v>04:00</c:v>
                </c:pt>
                <c:pt idx="16">
                  <c:v>04:15</c:v>
                </c:pt>
                <c:pt idx="17">
                  <c:v>04:30</c:v>
                </c:pt>
                <c:pt idx="18">
                  <c:v>04:45</c:v>
                </c:pt>
                <c:pt idx="19">
                  <c:v>05:00</c:v>
                </c:pt>
                <c:pt idx="20">
                  <c:v>05:15</c:v>
                </c:pt>
                <c:pt idx="21">
                  <c:v>05:30</c:v>
                </c:pt>
                <c:pt idx="22">
                  <c:v>05:45</c:v>
                </c:pt>
                <c:pt idx="23">
                  <c:v>06:00</c:v>
                </c:pt>
                <c:pt idx="24">
                  <c:v>06:15</c:v>
                </c:pt>
                <c:pt idx="25">
                  <c:v>06:30</c:v>
                </c:pt>
                <c:pt idx="26">
                  <c:v>06:45</c:v>
                </c:pt>
                <c:pt idx="27">
                  <c:v>07:00</c:v>
                </c:pt>
                <c:pt idx="28">
                  <c:v>07:15</c:v>
                </c:pt>
                <c:pt idx="29">
                  <c:v>07:30</c:v>
                </c:pt>
                <c:pt idx="30">
                  <c:v>07:45</c:v>
                </c:pt>
                <c:pt idx="31">
                  <c:v>08:00</c:v>
                </c:pt>
                <c:pt idx="32">
                  <c:v>08:15</c:v>
                </c:pt>
                <c:pt idx="33">
                  <c:v>08:30</c:v>
                </c:pt>
                <c:pt idx="34">
                  <c:v>08:45</c:v>
                </c:pt>
                <c:pt idx="35">
                  <c:v>09:00</c:v>
                </c:pt>
                <c:pt idx="36">
                  <c:v>09:15</c:v>
                </c:pt>
                <c:pt idx="37">
                  <c:v>09:30</c:v>
                </c:pt>
                <c:pt idx="38">
                  <c:v>09:45</c:v>
                </c:pt>
                <c:pt idx="39">
                  <c:v>10:00</c:v>
                </c:pt>
                <c:pt idx="40">
                  <c:v>10:15</c:v>
                </c:pt>
                <c:pt idx="41">
                  <c:v>10:30</c:v>
                </c:pt>
                <c:pt idx="42">
                  <c:v>10:45</c:v>
                </c:pt>
                <c:pt idx="43">
                  <c:v>11:00</c:v>
                </c:pt>
                <c:pt idx="44">
                  <c:v>11:15</c:v>
                </c:pt>
                <c:pt idx="45">
                  <c:v>11:30</c:v>
                </c:pt>
                <c:pt idx="46">
                  <c:v>11:45</c:v>
                </c:pt>
                <c:pt idx="47">
                  <c:v>12:00</c:v>
                </c:pt>
                <c:pt idx="48">
                  <c:v>12:15</c:v>
                </c:pt>
                <c:pt idx="49">
                  <c:v>12:30</c:v>
                </c:pt>
                <c:pt idx="50">
                  <c:v>12:45</c:v>
                </c:pt>
                <c:pt idx="51">
                  <c:v>13:00</c:v>
                </c:pt>
                <c:pt idx="52">
                  <c:v>13:15</c:v>
                </c:pt>
                <c:pt idx="53">
                  <c:v>13:30</c:v>
                </c:pt>
                <c:pt idx="54">
                  <c:v>13:45</c:v>
                </c:pt>
                <c:pt idx="55">
                  <c:v>14:00</c:v>
                </c:pt>
                <c:pt idx="56">
                  <c:v>14:15</c:v>
                </c:pt>
                <c:pt idx="57">
                  <c:v>14:30</c:v>
                </c:pt>
                <c:pt idx="58">
                  <c:v>14:45</c:v>
                </c:pt>
                <c:pt idx="59">
                  <c:v>15:00</c:v>
                </c:pt>
                <c:pt idx="60">
                  <c:v>15:15</c:v>
                </c:pt>
                <c:pt idx="61">
                  <c:v>15:30</c:v>
                </c:pt>
                <c:pt idx="62">
                  <c:v>15:45</c:v>
                </c:pt>
                <c:pt idx="63">
                  <c:v>16:00</c:v>
                </c:pt>
                <c:pt idx="64">
                  <c:v>16:15</c:v>
                </c:pt>
                <c:pt idx="65">
                  <c:v>16:30</c:v>
                </c:pt>
                <c:pt idx="66">
                  <c:v>16:45</c:v>
                </c:pt>
                <c:pt idx="67">
                  <c:v>17:00</c:v>
                </c:pt>
                <c:pt idx="68">
                  <c:v>17:15</c:v>
                </c:pt>
                <c:pt idx="69">
                  <c:v>17:30</c:v>
                </c:pt>
                <c:pt idx="70">
                  <c:v>17:45</c:v>
                </c:pt>
                <c:pt idx="71">
                  <c:v>18:00</c:v>
                </c:pt>
                <c:pt idx="72">
                  <c:v>18:15</c:v>
                </c:pt>
                <c:pt idx="73">
                  <c:v>18:30</c:v>
                </c:pt>
                <c:pt idx="74">
                  <c:v>18:45</c:v>
                </c:pt>
                <c:pt idx="75">
                  <c:v>19:00</c:v>
                </c:pt>
                <c:pt idx="76">
                  <c:v>19:15</c:v>
                </c:pt>
                <c:pt idx="77">
                  <c:v>19:30</c:v>
                </c:pt>
                <c:pt idx="78">
                  <c:v>19:45</c:v>
                </c:pt>
                <c:pt idx="79">
                  <c:v>20:00</c:v>
                </c:pt>
                <c:pt idx="80">
                  <c:v>20:15</c:v>
                </c:pt>
                <c:pt idx="81">
                  <c:v>20:30</c:v>
                </c:pt>
                <c:pt idx="82">
                  <c:v>20:45</c:v>
                </c:pt>
                <c:pt idx="83">
                  <c:v>21:00</c:v>
                </c:pt>
                <c:pt idx="84">
                  <c:v>21:15</c:v>
                </c:pt>
                <c:pt idx="85">
                  <c:v>21:30</c:v>
                </c:pt>
                <c:pt idx="86">
                  <c:v>21:45</c:v>
                </c:pt>
                <c:pt idx="87">
                  <c:v>22:00</c:v>
                </c:pt>
                <c:pt idx="88">
                  <c:v>22:15</c:v>
                </c:pt>
                <c:pt idx="89">
                  <c:v>22:30</c:v>
                </c:pt>
                <c:pt idx="90">
                  <c:v>22:45</c:v>
                </c:pt>
                <c:pt idx="91">
                  <c:v>23:00</c:v>
                </c:pt>
                <c:pt idx="92">
                  <c:v>23:15</c:v>
                </c:pt>
                <c:pt idx="93">
                  <c:v>23:30</c:v>
                </c:pt>
                <c:pt idx="94">
                  <c:v>23:45</c:v>
                </c:pt>
                <c:pt idx="95">
                  <c:v>00:00</c:v>
                </c:pt>
              </c:strCache>
            </c:strRef>
          </c:cat>
          <c:val>
            <c:numRef>
              <c:f>DATA!$AI$119:$AI$214</c:f>
              <c:numCache>
                <c:formatCode>#,##0.00</c:formatCode>
                <c:ptCount val="96"/>
                <c:pt idx="0">
                  <c:v>210.99</c:v>
                </c:pt>
                <c:pt idx="1">
                  <c:v>178.56799999999998</c:v>
                </c:pt>
                <c:pt idx="2">
                  <c:v>167.23500000000001</c:v>
                </c:pt>
                <c:pt idx="3">
                  <c:v>204.37699999999998</c:v>
                </c:pt>
                <c:pt idx="4">
                  <c:v>203.64400000000001</c:v>
                </c:pt>
                <c:pt idx="5">
                  <c:v>203.34100000000001</c:v>
                </c:pt>
                <c:pt idx="6">
                  <c:v>203.173</c:v>
                </c:pt>
                <c:pt idx="7">
                  <c:v>203.16299999999998</c:v>
                </c:pt>
                <c:pt idx="8">
                  <c:v>203.68899999999999</c:v>
                </c:pt>
                <c:pt idx="9">
                  <c:v>203.10599999999999</c:v>
                </c:pt>
                <c:pt idx="10">
                  <c:v>202.83699999999999</c:v>
                </c:pt>
                <c:pt idx="11">
                  <c:v>203.16399999999999</c:v>
                </c:pt>
                <c:pt idx="12">
                  <c:v>202.44100000000003</c:v>
                </c:pt>
                <c:pt idx="13">
                  <c:v>203.36699999999999</c:v>
                </c:pt>
                <c:pt idx="14">
                  <c:v>203.33</c:v>
                </c:pt>
                <c:pt idx="15">
                  <c:v>202.744</c:v>
                </c:pt>
                <c:pt idx="16">
                  <c:v>203.68199999999999</c:v>
                </c:pt>
                <c:pt idx="17">
                  <c:v>203.67399999999998</c:v>
                </c:pt>
                <c:pt idx="18">
                  <c:v>202.94400000000002</c:v>
                </c:pt>
                <c:pt idx="19">
                  <c:v>203.41200000000001</c:v>
                </c:pt>
                <c:pt idx="20">
                  <c:v>203.303</c:v>
                </c:pt>
                <c:pt idx="21">
                  <c:v>202.69200000000001</c:v>
                </c:pt>
                <c:pt idx="22">
                  <c:v>203.27</c:v>
                </c:pt>
                <c:pt idx="23">
                  <c:v>202.32999999999998</c:v>
                </c:pt>
                <c:pt idx="24">
                  <c:v>203.65699999999998</c:v>
                </c:pt>
                <c:pt idx="25">
                  <c:v>203.511</c:v>
                </c:pt>
                <c:pt idx="26">
                  <c:v>203.20799999999997</c:v>
                </c:pt>
                <c:pt idx="27">
                  <c:v>202.5</c:v>
                </c:pt>
                <c:pt idx="28">
                  <c:v>202.16500000000002</c:v>
                </c:pt>
                <c:pt idx="29">
                  <c:v>202.22300000000001</c:v>
                </c:pt>
                <c:pt idx="30">
                  <c:v>202.13</c:v>
                </c:pt>
                <c:pt idx="31">
                  <c:v>201.346</c:v>
                </c:pt>
                <c:pt idx="32">
                  <c:v>202.75400000000002</c:v>
                </c:pt>
                <c:pt idx="33">
                  <c:v>202.36799999999999</c:v>
                </c:pt>
                <c:pt idx="34">
                  <c:v>200.62300000000002</c:v>
                </c:pt>
                <c:pt idx="35">
                  <c:v>199.97199999999998</c:v>
                </c:pt>
                <c:pt idx="36">
                  <c:v>199.137</c:v>
                </c:pt>
                <c:pt idx="37">
                  <c:v>198.536</c:v>
                </c:pt>
                <c:pt idx="38">
                  <c:v>198.27100000000002</c:v>
                </c:pt>
                <c:pt idx="39">
                  <c:v>197.39600000000002</c:v>
                </c:pt>
                <c:pt idx="40">
                  <c:v>197.70699999999999</c:v>
                </c:pt>
                <c:pt idx="41">
                  <c:v>196.93700000000001</c:v>
                </c:pt>
                <c:pt idx="42">
                  <c:v>195.803</c:v>
                </c:pt>
                <c:pt idx="43">
                  <c:v>153.40199999999999</c:v>
                </c:pt>
                <c:pt idx="44">
                  <c:v>181.49399999999997</c:v>
                </c:pt>
                <c:pt idx="45">
                  <c:v>206.41399999999999</c:v>
                </c:pt>
                <c:pt idx="46">
                  <c:v>205.83699999999999</c:v>
                </c:pt>
                <c:pt idx="47">
                  <c:v>205.13800000000001</c:v>
                </c:pt>
                <c:pt idx="48">
                  <c:v>205.03</c:v>
                </c:pt>
                <c:pt idx="49">
                  <c:v>204.26900000000001</c:v>
                </c:pt>
                <c:pt idx="50">
                  <c:v>204.131</c:v>
                </c:pt>
                <c:pt idx="51">
                  <c:v>203.73500000000001</c:v>
                </c:pt>
                <c:pt idx="52">
                  <c:v>204.43</c:v>
                </c:pt>
                <c:pt idx="53">
                  <c:v>204.13800000000001</c:v>
                </c:pt>
                <c:pt idx="54">
                  <c:v>204.441</c:v>
                </c:pt>
                <c:pt idx="55">
                  <c:v>204.673</c:v>
                </c:pt>
                <c:pt idx="56">
                  <c:v>204.62200000000001</c:v>
                </c:pt>
                <c:pt idx="57">
                  <c:v>204.696</c:v>
                </c:pt>
                <c:pt idx="58">
                  <c:v>204.27</c:v>
                </c:pt>
                <c:pt idx="59">
                  <c:v>205.69599999999997</c:v>
                </c:pt>
                <c:pt idx="60">
                  <c:v>205.738</c:v>
                </c:pt>
                <c:pt idx="61">
                  <c:v>206.434</c:v>
                </c:pt>
                <c:pt idx="62">
                  <c:v>206.23100000000002</c:v>
                </c:pt>
                <c:pt idx="63">
                  <c:v>205.99799999999999</c:v>
                </c:pt>
                <c:pt idx="64">
                  <c:v>205.95699999999999</c:v>
                </c:pt>
                <c:pt idx="65">
                  <c:v>206.60300000000001</c:v>
                </c:pt>
                <c:pt idx="66">
                  <c:v>207.238</c:v>
                </c:pt>
                <c:pt idx="67">
                  <c:v>207.84100000000001</c:v>
                </c:pt>
                <c:pt idx="68">
                  <c:v>207.95600000000002</c:v>
                </c:pt>
                <c:pt idx="69">
                  <c:v>208.86199999999999</c:v>
                </c:pt>
                <c:pt idx="70">
                  <c:v>207.71299999999999</c:v>
                </c:pt>
                <c:pt idx="71">
                  <c:v>208.47900000000001</c:v>
                </c:pt>
                <c:pt idx="72">
                  <c:v>209.83</c:v>
                </c:pt>
                <c:pt idx="73">
                  <c:v>211.185</c:v>
                </c:pt>
                <c:pt idx="74">
                  <c:v>210.23099999999999</c:v>
                </c:pt>
                <c:pt idx="75">
                  <c:v>210.965</c:v>
                </c:pt>
                <c:pt idx="76">
                  <c:v>210.81899999999999</c:v>
                </c:pt>
                <c:pt idx="77">
                  <c:v>210.892</c:v>
                </c:pt>
                <c:pt idx="78">
                  <c:v>211.06799999999998</c:v>
                </c:pt>
                <c:pt idx="79">
                  <c:v>211.255</c:v>
                </c:pt>
                <c:pt idx="80">
                  <c:v>211.423</c:v>
                </c:pt>
                <c:pt idx="81">
                  <c:v>211.57400000000001</c:v>
                </c:pt>
                <c:pt idx="82">
                  <c:v>210.78100000000001</c:v>
                </c:pt>
                <c:pt idx="83">
                  <c:v>211.57</c:v>
                </c:pt>
                <c:pt idx="84">
                  <c:v>211.93799999999999</c:v>
                </c:pt>
                <c:pt idx="85">
                  <c:v>211.785</c:v>
                </c:pt>
                <c:pt idx="86">
                  <c:v>212.322</c:v>
                </c:pt>
                <c:pt idx="87">
                  <c:v>211.1</c:v>
                </c:pt>
                <c:pt idx="88">
                  <c:v>212.45699999999999</c:v>
                </c:pt>
                <c:pt idx="89">
                  <c:v>211.99700000000001</c:v>
                </c:pt>
                <c:pt idx="90">
                  <c:v>212.06400000000002</c:v>
                </c:pt>
                <c:pt idx="91">
                  <c:v>211.77200000000002</c:v>
                </c:pt>
                <c:pt idx="92">
                  <c:v>212.78400000000002</c:v>
                </c:pt>
                <c:pt idx="93">
                  <c:v>211.59899999999999</c:v>
                </c:pt>
                <c:pt idx="94">
                  <c:v>210.58799999999999</c:v>
                </c:pt>
                <c:pt idx="95">
                  <c:v>212.03100000000001</c:v>
                </c:pt>
              </c:numCache>
            </c:numRef>
          </c:val>
          <c:extLst>
            <c:ext xmlns:c16="http://schemas.microsoft.com/office/drawing/2014/chart" uri="{C3380CC4-5D6E-409C-BE32-E72D297353CC}">
              <c16:uniqueId val="{0000000E-2F32-4707-BB70-AE22619A466F}"/>
            </c:ext>
          </c:extLst>
        </c:ser>
        <c:ser>
          <c:idx val="15"/>
          <c:order val="11"/>
          <c:tx>
            <c:strRef>
              <c:f>DATA!$S$118</c:f>
              <c:strCache>
                <c:ptCount val="1"/>
                <c:pt idx="0">
                  <c:v>TG - GAS - ENEL GENERACION PIURA</c:v>
                </c:pt>
              </c:strCache>
            </c:strRef>
          </c:tx>
          <c:spPr>
            <a:solidFill>
              <a:schemeClr val="accent4">
                <a:lumMod val="80000"/>
                <a:lumOff val="20000"/>
              </a:schemeClr>
            </a:solidFill>
            <a:ln w="25400">
              <a:noFill/>
            </a:ln>
            <a:effectLst/>
          </c:spPr>
          <c:cat>
            <c:strRef>
              <c:f>DATA!$C$119:$C$214</c:f>
              <c:strCache>
                <c:ptCount val="96"/>
                <c:pt idx="0">
                  <c:v>00:15</c:v>
                </c:pt>
                <c:pt idx="1">
                  <c:v>00:30</c:v>
                </c:pt>
                <c:pt idx="2">
                  <c:v>00:45</c:v>
                </c:pt>
                <c:pt idx="3">
                  <c:v>01:00</c:v>
                </c:pt>
                <c:pt idx="4">
                  <c:v>01:15</c:v>
                </c:pt>
                <c:pt idx="5">
                  <c:v>01:30</c:v>
                </c:pt>
                <c:pt idx="6">
                  <c:v>01:45</c:v>
                </c:pt>
                <c:pt idx="7">
                  <c:v>02:00</c:v>
                </c:pt>
                <c:pt idx="8">
                  <c:v>02:15</c:v>
                </c:pt>
                <c:pt idx="9">
                  <c:v>02:30</c:v>
                </c:pt>
                <c:pt idx="10">
                  <c:v>02:45</c:v>
                </c:pt>
                <c:pt idx="11">
                  <c:v>03:00</c:v>
                </c:pt>
                <c:pt idx="12">
                  <c:v>03:15</c:v>
                </c:pt>
                <c:pt idx="13">
                  <c:v>03:30</c:v>
                </c:pt>
                <c:pt idx="14">
                  <c:v>03:45</c:v>
                </c:pt>
                <c:pt idx="15">
                  <c:v>04:00</c:v>
                </c:pt>
                <c:pt idx="16">
                  <c:v>04:15</c:v>
                </c:pt>
                <c:pt idx="17">
                  <c:v>04:30</c:v>
                </c:pt>
                <c:pt idx="18">
                  <c:v>04:45</c:v>
                </c:pt>
                <c:pt idx="19">
                  <c:v>05:00</c:v>
                </c:pt>
                <c:pt idx="20">
                  <c:v>05:15</c:v>
                </c:pt>
                <c:pt idx="21">
                  <c:v>05:30</c:v>
                </c:pt>
                <c:pt idx="22">
                  <c:v>05:45</c:v>
                </c:pt>
                <c:pt idx="23">
                  <c:v>06:00</c:v>
                </c:pt>
                <c:pt idx="24">
                  <c:v>06:15</c:v>
                </c:pt>
                <c:pt idx="25">
                  <c:v>06:30</c:v>
                </c:pt>
                <c:pt idx="26">
                  <c:v>06:45</c:v>
                </c:pt>
                <c:pt idx="27">
                  <c:v>07:00</c:v>
                </c:pt>
                <c:pt idx="28">
                  <c:v>07:15</c:v>
                </c:pt>
                <c:pt idx="29">
                  <c:v>07:30</c:v>
                </c:pt>
                <c:pt idx="30">
                  <c:v>07:45</c:v>
                </c:pt>
                <c:pt idx="31">
                  <c:v>08:00</c:v>
                </c:pt>
                <c:pt idx="32">
                  <c:v>08:15</c:v>
                </c:pt>
                <c:pt idx="33">
                  <c:v>08:30</c:v>
                </c:pt>
                <c:pt idx="34">
                  <c:v>08:45</c:v>
                </c:pt>
                <c:pt idx="35">
                  <c:v>09:00</c:v>
                </c:pt>
                <c:pt idx="36">
                  <c:v>09:15</c:v>
                </c:pt>
                <c:pt idx="37">
                  <c:v>09:30</c:v>
                </c:pt>
                <c:pt idx="38">
                  <c:v>09:45</c:v>
                </c:pt>
                <c:pt idx="39">
                  <c:v>10:00</c:v>
                </c:pt>
                <c:pt idx="40">
                  <c:v>10:15</c:v>
                </c:pt>
                <c:pt idx="41">
                  <c:v>10:30</c:v>
                </c:pt>
                <c:pt idx="42">
                  <c:v>10:45</c:v>
                </c:pt>
                <c:pt idx="43">
                  <c:v>11:00</c:v>
                </c:pt>
                <c:pt idx="44">
                  <c:v>11:15</c:v>
                </c:pt>
                <c:pt idx="45">
                  <c:v>11:30</c:v>
                </c:pt>
                <c:pt idx="46">
                  <c:v>11:45</c:v>
                </c:pt>
                <c:pt idx="47">
                  <c:v>12:00</c:v>
                </c:pt>
                <c:pt idx="48">
                  <c:v>12:15</c:v>
                </c:pt>
                <c:pt idx="49">
                  <c:v>12:30</c:v>
                </c:pt>
                <c:pt idx="50">
                  <c:v>12:45</c:v>
                </c:pt>
                <c:pt idx="51">
                  <c:v>13:00</c:v>
                </c:pt>
                <c:pt idx="52">
                  <c:v>13:15</c:v>
                </c:pt>
                <c:pt idx="53">
                  <c:v>13:30</c:v>
                </c:pt>
                <c:pt idx="54">
                  <c:v>13:45</c:v>
                </c:pt>
                <c:pt idx="55">
                  <c:v>14:00</c:v>
                </c:pt>
                <c:pt idx="56">
                  <c:v>14:15</c:v>
                </c:pt>
                <c:pt idx="57">
                  <c:v>14:30</c:v>
                </c:pt>
                <c:pt idx="58">
                  <c:v>14:45</c:v>
                </c:pt>
                <c:pt idx="59">
                  <c:v>15:00</c:v>
                </c:pt>
                <c:pt idx="60">
                  <c:v>15:15</c:v>
                </c:pt>
                <c:pt idx="61">
                  <c:v>15:30</c:v>
                </c:pt>
                <c:pt idx="62">
                  <c:v>15:45</c:v>
                </c:pt>
                <c:pt idx="63">
                  <c:v>16:00</c:v>
                </c:pt>
                <c:pt idx="64">
                  <c:v>16:15</c:v>
                </c:pt>
                <c:pt idx="65">
                  <c:v>16:30</c:v>
                </c:pt>
                <c:pt idx="66">
                  <c:v>16:45</c:v>
                </c:pt>
                <c:pt idx="67">
                  <c:v>17:00</c:v>
                </c:pt>
                <c:pt idx="68">
                  <c:v>17:15</c:v>
                </c:pt>
                <c:pt idx="69">
                  <c:v>17:30</c:v>
                </c:pt>
                <c:pt idx="70">
                  <c:v>17:45</c:v>
                </c:pt>
                <c:pt idx="71">
                  <c:v>18:00</c:v>
                </c:pt>
                <c:pt idx="72">
                  <c:v>18:15</c:v>
                </c:pt>
                <c:pt idx="73">
                  <c:v>18:30</c:v>
                </c:pt>
                <c:pt idx="74">
                  <c:v>18:45</c:v>
                </c:pt>
                <c:pt idx="75">
                  <c:v>19:00</c:v>
                </c:pt>
                <c:pt idx="76">
                  <c:v>19:15</c:v>
                </c:pt>
                <c:pt idx="77">
                  <c:v>19:30</c:v>
                </c:pt>
                <c:pt idx="78">
                  <c:v>19:45</c:v>
                </c:pt>
                <c:pt idx="79">
                  <c:v>20:00</c:v>
                </c:pt>
                <c:pt idx="80">
                  <c:v>20:15</c:v>
                </c:pt>
                <c:pt idx="81">
                  <c:v>20:30</c:v>
                </c:pt>
                <c:pt idx="82">
                  <c:v>20:45</c:v>
                </c:pt>
                <c:pt idx="83">
                  <c:v>21:00</c:v>
                </c:pt>
                <c:pt idx="84">
                  <c:v>21:15</c:v>
                </c:pt>
                <c:pt idx="85">
                  <c:v>21:30</c:v>
                </c:pt>
                <c:pt idx="86">
                  <c:v>21:45</c:v>
                </c:pt>
                <c:pt idx="87">
                  <c:v>22:00</c:v>
                </c:pt>
                <c:pt idx="88">
                  <c:v>22:15</c:v>
                </c:pt>
                <c:pt idx="89">
                  <c:v>22:30</c:v>
                </c:pt>
                <c:pt idx="90">
                  <c:v>22:45</c:v>
                </c:pt>
                <c:pt idx="91">
                  <c:v>23:00</c:v>
                </c:pt>
                <c:pt idx="92">
                  <c:v>23:15</c:v>
                </c:pt>
                <c:pt idx="93">
                  <c:v>23:30</c:v>
                </c:pt>
                <c:pt idx="94">
                  <c:v>23:45</c:v>
                </c:pt>
                <c:pt idx="95">
                  <c:v>00:00</c:v>
                </c:pt>
              </c:strCache>
            </c:strRef>
          </c:cat>
          <c:val>
            <c:numRef>
              <c:f>DATA!$AJ$119:$AJ$214</c:f>
              <c:numCache>
                <c:formatCode>#,##0.00</c:formatCode>
                <c:ptCount val="96"/>
                <c:pt idx="0">
                  <c:v>90.715999999999994</c:v>
                </c:pt>
                <c:pt idx="1">
                  <c:v>90.730999999999995</c:v>
                </c:pt>
                <c:pt idx="2">
                  <c:v>90.733999999999995</c:v>
                </c:pt>
                <c:pt idx="3">
                  <c:v>90.781999999999996</c:v>
                </c:pt>
                <c:pt idx="4">
                  <c:v>90.885000000000005</c:v>
                </c:pt>
                <c:pt idx="5">
                  <c:v>90.942999999999998</c:v>
                </c:pt>
                <c:pt idx="6">
                  <c:v>90.942999999999998</c:v>
                </c:pt>
                <c:pt idx="7">
                  <c:v>90.933000000000007</c:v>
                </c:pt>
                <c:pt idx="8">
                  <c:v>90.918999999999997</c:v>
                </c:pt>
                <c:pt idx="9">
                  <c:v>90.903000000000006</c:v>
                </c:pt>
                <c:pt idx="10">
                  <c:v>90.903000000000006</c:v>
                </c:pt>
                <c:pt idx="11">
                  <c:v>90.927999999999997</c:v>
                </c:pt>
                <c:pt idx="12">
                  <c:v>90.92</c:v>
                </c:pt>
                <c:pt idx="13">
                  <c:v>90.938999999999993</c:v>
                </c:pt>
                <c:pt idx="14">
                  <c:v>91.019000000000005</c:v>
                </c:pt>
                <c:pt idx="15">
                  <c:v>90.897000000000006</c:v>
                </c:pt>
                <c:pt idx="16">
                  <c:v>90.891999999999996</c:v>
                </c:pt>
                <c:pt idx="17">
                  <c:v>90.867000000000004</c:v>
                </c:pt>
                <c:pt idx="18">
                  <c:v>90.89</c:v>
                </c:pt>
                <c:pt idx="19">
                  <c:v>90.92</c:v>
                </c:pt>
                <c:pt idx="20">
                  <c:v>90.929000000000002</c:v>
                </c:pt>
                <c:pt idx="21">
                  <c:v>90.94</c:v>
                </c:pt>
                <c:pt idx="22">
                  <c:v>90.944000000000003</c:v>
                </c:pt>
                <c:pt idx="23">
                  <c:v>90.927000000000007</c:v>
                </c:pt>
                <c:pt idx="24">
                  <c:v>90.947999999999993</c:v>
                </c:pt>
                <c:pt idx="25">
                  <c:v>90.957999999999998</c:v>
                </c:pt>
                <c:pt idx="26">
                  <c:v>90.93</c:v>
                </c:pt>
                <c:pt idx="27">
                  <c:v>90.89</c:v>
                </c:pt>
                <c:pt idx="28">
                  <c:v>90.802000000000007</c:v>
                </c:pt>
                <c:pt idx="29">
                  <c:v>90.691000000000003</c:v>
                </c:pt>
                <c:pt idx="30">
                  <c:v>90.567999999999998</c:v>
                </c:pt>
                <c:pt idx="31">
                  <c:v>90.45</c:v>
                </c:pt>
                <c:pt idx="32">
                  <c:v>90.317999999999998</c:v>
                </c:pt>
                <c:pt idx="33">
                  <c:v>90.162999999999997</c:v>
                </c:pt>
                <c:pt idx="34">
                  <c:v>90.004999999999995</c:v>
                </c:pt>
                <c:pt idx="35">
                  <c:v>89.769000000000005</c:v>
                </c:pt>
                <c:pt idx="36">
                  <c:v>89.691999999999993</c:v>
                </c:pt>
                <c:pt idx="37">
                  <c:v>89.474000000000004</c:v>
                </c:pt>
                <c:pt idx="38">
                  <c:v>89.355000000000004</c:v>
                </c:pt>
                <c:pt idx="39">
                  <c:v>89.254999999999995</c:v>
                </c:pt>
                <c:pt idx="40">
                  <c:v>89.055000000000007</c:v>
                </c:pt>
                <c:pt idx="41">
                  <c:v>88.938999999999993</c:v>
                </c:pt>
                <c:pt idx="42">
                  <c:v>88.763000000000005</c:v>
                </c:pt>
                <c:pt idx="43">
                  <c:v>88.652000000000001</c:v>
                </c:pt>
                <c:pt idx="44">
                  <c:v>88.308000000000007</c:v>
                </c:pt>
                <c:pt idx="45">
                  <c:v>88.450999999999993</c:v>
                </c:pt>
                <c:pt idx="46">
                  <c:v>88.954999999999998</c:v>
                </c:pt>
                <c:pt idx="47">
                  <c:v>89.286000000000001</c:v>
                </c:pt>
                <c:pt idx="48">
                  <c:v>89.567999999999998</c:v>
                </c:pt>
                <c:pt idx="49">
                  <c:v>89.561000000000007</c:v>
                </c:pt>
                <c:pt idx="50">
                  <c:v>89.503</c:v>
                </c:pt>
                <c:pt idx="51">
                  <c:v>89.631</c:v>
                </c:pt>
                <c:pt idx="52">
                  <c:v>89.613</c:v>
                </c:pt>
                <c:pt idx="53">
                  <c:v>89.703999999999994</c:v>
                </c:pt>
                <c:pt idx="54">
                  <c:v>89.700999999999993</c:v>
                </c:pt>
                <c:pt idx="55">
                  <c:v>89.738</c:v>
                </c:pt>
                <c:pt idx="56">
                  <c:v>89.744</c:v>
                </c:pt>
                <c:pt idx="57">
                  <c:v>89.790999999999997</c:v>
                </c:pt>
                <c:pt idx="58">
                  <c:v>89.89</c:v>
                </c:pt>
                <c:pt idx="59">
                  <c:v>89.926000000000002</c:v>
                </c:pt>
                <c:pt idx="60">
                  <c:v>89.948999999999998</c:v>
                </c:pt>
                <c:pt idx="61">
                  <c:v>89.971000000000004</c:v>
                </c:pt>
                <c:pt idx="62">
                  <c:v>89.944999999999993</c:v>
                </c:pt>
                <c:pt idx="63">
                  <c:v>89.986000000000004</c:v>
                </c:pt>
                <c:pt idx="64">
                  <c:v>90.016000000000005</c:v>
                </c:pt>
                <c:pt idx="65">
                  <c:v>89.989000000000004</c:v>
                </c:pt>
                <c:pt idx="66">
                  <c:v>90.022000000000006</c:v>
                </c:pt>
                <c:pt idx="67">
                  <c:v>89.975999999999999</c:v>
                </c:pt>
                <c:pt idx="68">
                  <c:v>89.930999999999997</c:v>
                </c:pt>
                <c:pt idx="69">
                  <c:v>89.933999999999997</c:v>
                </c:pt>
                <c:pt idx="70">
                  <c:v>89.977999999999994</c:v>
                </c:pt>
                <c:pt idx="71">
                  <c:v>90.061000000000007</c:v>
                </c:pt>
                <c:pt idx="72">
                  <c:v>90.158000000000001</c:v>
                </c:pt>
                <c:pt idx="73">
                  <c:v>90.236000000000004</c:v>
                </c:pt>
                <c:pt idx="74">
                  <c:v>90.233000000000004</c:v>
                </c:pt>
                <c:pt idx="75">
                  <c:v>90.265000000000001</c:v>
                </c:pt>
                <c:pt idx="76">
                  <c:v>90.38</c:v>
                </c:pt>
                <c:pt idx="77">
                  <c:v>90.43</c:v>
                </c:pt>
                <c:pt idx="78">
                  <c:v>90.426000000000002</c:v>
                </c:pt>
                <c:pt idx="79">
                  <c:v>90.436000000000007</c:v>
                </c:pt>
                <c:pt idx="80">
                  <c:v>90.491</c:v>
                </c:pt>
                <c:pt idx="81">
                  <c:v>90.484999999999999</c:v>
                </c:pt>
                <c:pt idx="82">
                  <c:v>90.5</c:v>
                </c:pt>
                <c:pt idx="83">
                  <c:v>90.543000000000006</c:v>
                </c:pt>
                <c:pt idx="84">
                  <c:v>90.585999999999999</c:v>
                </c:pt>
                <c:pt idx="85">
                  <c:v>90.582999999999998</c:v>
                </c:pt>
                <c:pt idx="86">
                  <c:v>90.608999999999995</c:v>
                </c:pt>
                <c:pt idx="87">
                  <c:v>90.608000000000004</c:v>
                </c:pt>
                <c:pt idx="88">
                  <c:v>90.619</c:v>
                </c:pt>
                <c:pt idx="89">
                  <c:v>90.605000000000004</c:v>
                </c:pt>
                <c:pt idx="90">
                  <c:v>90.588999999999999</c:v>
                </c:pt>
                <c:pt idx="91">
                  <c:v>90.6</c:v>
                </c:pt>
                <c:pt idx="92">
                  <c:v>90.629000000000005</c:v>
                </c:pt>
                <c:pt idx="93">
                  <c:v>89.950999999999993</c:v>
                </c:pt>
                <c:pt idx="94">
                  <c:v>88.341000000000008</c:v>
                </c:pt>
                <c:pt idx="95">
                  <c:v>91.739000000000004</c:v>
                </c:pt>
              </c:numCache>
            </c:numRef>
          </c:val>
          <c:extLst>
            <c:ext xmlns:c16="http://schemas.microsoft.com/office/drawing/2014/chart" uri="{C3380CC4-5D6E-409C-BE32-E72D297353CC}">
              <c16:uniqueId val="{0000000F-2F32-4707-BB70-AE22619A466F}"/>
            </c:ext>
          </c:extLst>
        </c:ser>
        <c:ser>
          <c:idx val="16"/>
          <c:order val="12"/>
          <c:tx>
            <c:strRef>
              <c:f>DATA!$T$118</c:f>
              <c:strCache>
                <c:ptCount val="1"/>
                <c:pt idx="0">
                  <c:v>TG - GAS - TERMOSELVA</c:v>
                </c:pt>
              </c:strCache>
            </c:strRef>
          </c:tx>
          <c:spPr>
            <a:solidFill>
              <a:schemeClr val="accent5">
                <a:lumMod val="80000"/>
                <a:lumOff val="20000"/>
              </a:schemeClr>
            </a:solidFill>
            <a:ln w="25400">
              <a:noFill/>
            </a:ln>
            <a:effectLst/>
          </c:spPr>
          <c:cat>
            <c:strRef>
              <c:f>DATA!$C$119:$C$214</c:f>
              <c:strCache>
                <c:ptCount val="96"/>
                <c:pt idx="0">
                  <c:v>00:15</c:v>
                </c:pt>
                <c:pt idx="1">
                  <c:v>00:30</c:v>
                </c:pt>
                <c:pt idx="2">
                  <c:v>00:45</c:v>
                </c:pt>
                <c:pt idx="3">
                  <c:v>01:00</c:v>
                </c:pt>
                <c:pt idx="4">
                  <c:v>01:15</c:v>
                </c:pt>
                <c:pt idx="5">
                  <c:v>01:30</c:v>
                </c:pt>
                <c:pt idx="6">
                  <c:v>01:45</c:v>
                </c:pt>
                <c:pt idx="7">
                  <c:v>02:00</c:v>
                </c:pt>
                <c:pt idx="8">
                  <c:v>02:15</c:v>
                </c:pt>
                <c:pt idx="9">
                  <c:v>02:30</c:v>
                </c:pt>
                <c:pt idx="10">
                  <c:v>02:45</c:v>
                </c:pt>
                <c:pt idx="11">
                  <c:v>03:00</c:v>
                </c:pt>
                <c:pt idx="12">
                  <c:v>03:15</c:v>
                </c:pt>
                <c:pt idx="13">
                  <c:v>03:30</c:v>
                </c:pt>
                <c:pt idx="14">
                  <c:v>03:45</c:v>
                </c:pt>
                <c:pt idx="15">
                  <c:v>04:00</c:v>
                </c:pt>
                <c:pt idx="16">
                  <c:v>04:15</c:v>
                </c:pt>
                <c:pt idx="17">
                  <c:v>04:30</c:v>
                </c:pt>
                <c:pt idx="18">
                  <c:v>04:45</c:v>
                </c:pt>
                <c:pt idx="19">
                  <c:v>05:00</c:v>
                </c:pt>
                <c:pt idx="20">
                  <c:v>05:15</c:v>
                </c:pt>
                <c:pt idx="21">
                  <c:v>05:30</c:v>
                </c:pt>
                <c:pt idx="22">
                  <c:v>05:45</c:v>
                </c:pt>
                <c:pt idx="23">
                  <c:v>06:00</c:v>
                </c:pt>
                <c:pt idx="24">
                  <c:v>06:15</c:v>
                </c:pt>
                <c:pt idx="25">
                  <c:v>06:30</c:v>
                </c:pt>
                <c:pt idx="26">
                  <c:v>06:45</c:v>
                </c:pt>
                <c:pt idx="27">
                  <c:v>07:00</c:v>
                </c:pt>
                <c:pt idx="28">
                  <c:v>07:15</c:v>
                </c:pt>
                <c:pt idx="29">
                  <c:v>07:30</c:v>
                </c:pt>
                <c:pt idx="30">
                  <c:v>07:45</c:v>
                </c:pt>
                <c:pt idx="31">
                  <c:v>08:00</c:v>
                </c:pt>
                <c:pt idx="32">
                  <c:v>08:15</c:v>
                </c:pt>
                <c:pt idx="33">
                  <c:v>08:30</c:v>
                </c:pt>
                <c:pt idx="34">
                  <c:v>08:45</c:v>
                </c:pt>
                <c:pt idx="35">
                  <c:v>09:00</c:v>
                </c:pt>
                <c:pt idx="36">
                  <c:v>09:15</c:v>
                </c:pt>
                <c:pt idx="37">
                  <c:v>09:30</c:v>
                </c:pt>
                <c:pt idx="38">
                  <c:v>09:45</c:v>
                </c:pt>
                <c:pt idx="39">
                  <c:v>10:00</c:v>
                </c:pt>
                <c:pt idx="40">
                  <c:v>10:15</c:v>
                </c:pt>
                <c:pt idx="41">
                  <c:v>10:30</c:v>
                </c:pt>
                <c:pt idx="42">
                  <c:v>10:45</c:v>
                </c:pt>
                <c:pt idx="43">
                  <c:v>11:00</c:v>
                </c:pt>
                <c:pt idx="44">
                  <c:v>11:15</c:v>
                </c:pt>
                <c:pt idx="45">
                  <c:v>11:30</c:v>
                </c:pt>
                <c:pt idx="46">
                  <c:v>11:45</c:v>
                </c:pt>
                <c:pt idx="47">
                  <c:v>12:00</c:v>
                </c:pt>
                <c:pt idx="48">
                  <c:v>12:15</c:v>
                </c:pt>
                <c:pt idx="49">
                  <c:v>12:30</c:v>
                </c:pt>
                <c:pt idx="50">
                  <c:v>12:45</c:v>
                </c:pt>
                <c:pt idx="51">
                  <c:v>13:00</c:v>
                </c:pt>
                <c:pt idx="52">
                  <c:v>13:15</c:v>
                </c:pt>
                <c:pt idx="53">
                  <c:v>13:30</c:v>
                </c:pt>
                <c:pt idx="54">
                  <c:v>13:45</c:v>
                </c:pt>
                <c:pt idx="55">
                  <c:v>14:00</c:v>
                </c:pt>
                <c:pt idx="56">
                  <c:v>14:15</c:v>
                </c:pt>
                <c:pt idx="57">
                  <c:v>14:30</c:v>
                </c:pt>
                <c:pt idx="58">
                  <c:v>14:45</c:v>
                </c:pt>
                <c:pt idx="59">
                  <c:v>15:00</c:v>
                </c:pt>
                <c:pt idx="60">
                  <c:v>15:15</c:v>
                </c:pt>
                <c:pt idx="61">
                  <c:v>15:30</c:v>
                </c:pt>
                <c:pt idx="62">
                  <c:v>15:45</c:v>
                </c:pt>
                <c:pt idx="63">
                  <c:v>16:00</c:v>
                </c:pt>
                <c:pt idx="64">
                  <c:v>16:15</c:v>
                </c:pt>
                <c:pt idx="65">
                  <c:v>16:30</c:v>
                </c:pt>
                <c:pt idx="66">
                  <c:v>16:45</c:v>
                </c:pt>
                <c:pt idx="67">
                  <c:v>17:00</c:v>
                </c:pt>
                <c:pt idx="68">
                  <c:v>17:15</c:v>
                </c:pt>
                <c:pt idx="69">
                  <c:v>17:30</c:v>
                </c:pt>
                <c:pt idx="70">
                  <c:v>17:45</c:v>
                </c:pt>
                <c:pt idx="71">
                  <c:v>18:00</c:v>
                </c:pt>
                <c:pt idx="72">
                  <c:v>18:15</c:v>
                </c:pt>
                <c:pt idx="73">
                  <c:v>18:30</c:v>
                </c:pt>
                <c:pt idx="74">
                  <c:v>18:45</c:v>
                </c:pt>
                <c:pt idx="75">
                  <c:v>19:00</c:v>
                </c:pt>
                <c:pt idx="76">
                  <c:v>19:15</c:v>
                </c:pt>
                <c:pt idx="77">
                  <c:v>19:30</c:v>
                </c:pt>
                <c:pt idx="78">
                  <c:v>19:45</c:v>
                </c:pt>
                <c:pt idx="79">
                  <c:v>20:00</c:v>
                </c:pt>
                <c:pt idx="80">
                  <c:v>20:15</c:v>
                </c:pt>
                <c:pt idx="81">
                  <c:v>20:30</c:v>
                </c:pt>
                <c:pt idx="82">
                  <c:v>20:45</c:v>
                </c:pt>
                <c:pt idx="83">
                  <c:v>21:00</c:v>
                </c:pt>
                <c:pt idx="84">
                  <c:v>21:15</c:v>
                </c:pt>
                <c:pt idx="85">
                  <c:v>21:30</c:v>
                </c:pt>
                <c:pt idx="86">
                  <c:v>21:45</c:v>
                </c:pt>
                <c:pt idx="87">
                  <c:v>22:00</c:v>
                </c:pt>
                <c:pt idx="88">
                  <c:v>22:15</c:v>
                </c:pt>
                <c:pt idx="89">
                  <c:v>22:30</c:v>
                </c:pt>
                <c:pt idx="90">
                  <c:v>22:45</c:v>
                </c:pt>
                <c:pt idx="91">
                  <c:v>23:00</c:v>
                </c:pt>
                <c:pt idx="92">
                  <c:v>23:15</c:v>
                </c:pt>
                <c:pt idx="93">
                  <c:v>23:30</c:v>
                </c:pt>
                <c:pt idx="94">
                  <c:v>23:45</c:v>
                </c:pt>
                <c:pt idx="95">
                  <c:v>00:00</c:v>
                </c:pt>
              </c:strCache>
            </c:strRef>
          </c:cat>
          <c:val>
            <c:numRef>
              <c:f>DATA!$AK$119:$AK$214</c:f>
              <c:numCache>
                <c:formatCode>#,##0.00</c:formatCode>
                <c:ptCount val="96"/>
                <c:pt idx="0">
                  <c:v>87.234790000000004</c:v>
                </c:pt>
                <c:pt idx="1">
                  <c:v>87.356380000000001</c:v>
                </c:pt>
                <c:pt idx="2">
                  <c:v>87.415899999999993</c:v>
                </c:pt>
                <c:pt idx="3">
                  <c:v>87.421599999999998</c:v>
                </c:pt>
                <c:pt idx="4">
                  <c:v>87.434370000000001</c:v>
                </c:pt>
                <c:pt idx="5">
                  <c:v>87.4512</c:v>
                </c:pt>
                <c:pt idx="6">
                  <c:v>87.469880000000003</c:v>
                </c:pt>
                <c:pt idx="7">
                  <c:v>87.486630000000005</c:v>
                </c:pt>
                <c:pt idx="8">
                  <c:v>87.514719999999997</c:v>
                </c:pt>
                <c:pt idx="9">
                  <c:v>87.501999999999995</c:v>
                </c:pt>
                <c:pt idx="10">
                  <c:v>87.508560000000003</c:v>
                </c:pt>
                <c:pt idx="11">
                  <c:v>87.516800000000003</c:v>
                </c:pt>
                <c:pt idx="12">
                  <c:v>87.492549999999994</c:v>
                </c:pt>
                <c:pt idx="13">
                  <c:v>87.573329999999999</c:v>
                </c:pt>
                <c:pt idx="14">
                  <c:v>87.537369999999996</c:v>
                </c:pt>
                <c:pt idx="15">
                  <c:v>87.504769999999994</c:v>
                </c:pt>
                <c:pt idx="16">
                  <c:v>87.565899999999999</c:v>
                </c:pt>
                <c:pt idx="17">
                  <c:v>87.550479999999993</c:v>
                </c:pt>
                <c:pt idx="18">
                  <c:v>87.540809999999993</c:v>
                </c:pt>
                <c:pt idx="19">
                  <c:v>87.591489999999993</c:v>
                </c:pt>
                <c:pt idx="20">
                  <c:v>87.530429999999996</c:v>
                </c:pt>
                <c:pt idx="21">
                  <c:v>87.55077</c:v>
                </c:pt>
                <c:pt idx="22">
                  <c:v>87.581710000000001</c:v>
                </c:pt>
                <c:pt idx="23">
                  <c:v>87.51979</c:v>
                </c:pt>
                <c:pt idx="24">
                  <c:v>87.581090000000003</c:v>
                </c:pt>
                <c:pt idx="25">
                  <c:v>87.602639999999994</c:v>
                </c:pt>
                <c:pt idx="26">
                  <c:v>87.558620000000005</c:v>
                </c:pt>
                <c:pt idx="27">
                  <c:v>87.596630000000005</c:v>
                </c:pt>
                <c:pt idx="28">
                  <c:v>87.628699999999995</c:v>
                </c:pt>
                <c:pt idx="29">
                  <c:v>87.619349999999997</c:v>
                </c:pt>
                <c:pt idx="30">
                  <c:v>87.608320000000006</c:v>
                </c:pt>
                <c:pt idx="31">
                  <c:v>87.591890000000006</c:v>
                </c:pt>
                <c:pt idx="32">
                  <c:v>88.040480000000002</c:v>
                </c:pt>
                <c:pt idx="33">
                  <c:v>87.991020000000006</c:v>
                </c:pt>
                <c:pt idx="34">
                  <c:v>87.610659999999996</c:v>
                </c:pt>
                <c:pt idx="35">
                  <c:v>87.610619999999997</c:v>
                </c:pt>
                <c:pt idx="36">
                  <c:v>87.551249999999996</c:v>
                </c:pt>
                <c:pt idx="37">
                  <c:v>87.536060000000006</c:v>
                </c:pt>
                <c:pt idx="38">
                  <c:v>87.54795</c:v>
                </c:pt>
                <c:pt idx="39">
                  <c:v>87.502340000000004</c:v>
                </c:pt>
                <c:pt idx="40">
                  <c:v>87.312259999999995</c:v>
                </c:pt>
                <c:pt idx="41">
                  <c:v>86.905550000000005</c:v>
                </c:pt>
                <c:pt idx="42">
                  <c:v>86.647480000000002</c:v>
                </c:pt>
                <c:pt idx="43">
                  <c:v>86.281499999999994</c:v>
                </c:pt>
                <c:pt idx="44">
                  <c:v>85.929169999999999</c:v>
                </c:pt>
                <c:pt idx="45">
                  <c:v>85.816159999999996</c:v>
                </c:pt>
                <c:pt idx="46">
                  <c:v>85.702640000000002</c:v>
                </c:pt>
                <c:pt idx="47">
                  <c:v>85.58126</c:v>
                </c:pt>
                <c:pt idx="48">
                  <c:v>85.415409999999994</c:v>
                </c:pt>
                <c:pt idx="49">
                  <c:v>85.373840000000001</c:v>
                </c:pt>
                <c:pt idx="50">
                  <c:v>85.275840000000002</c:v>
                </c:pt>
                <c:pt idx="51">
                  <c:v>85.313980000000001</c:v>
                </c:pt>
                <c:pt idx="52">
                  <c:v>85.119749999999996</c:v>
                </c:pt>
                <c:pt idx="53">
                  <c:v>84.976380000000006</c:v>
                </c:pt>
                <c:pt idx="54">
                  <c:v>84.590590000000006</c:v>
                </c:pt>
                <c:pt idx="55">
                  <c:v>84.618189999999998</c:v>
                </c:pt>
                <c:pt idx="56">
                  <c:v>84.272379999999998</c:v>
                </c:pt>
                <c:pt idx="57">
                  <c:v>84.223460000000003</c:v>
                </c:pt>
                <c:pt idx="58">
                  <c:v>84.007530000000003</c:v>
                </c:pt>
                <c:pt idx="59">
                  <c:v>84.034769999999995</c:v>
                </c:pt>
                <c:pt idx="60">
                  <c:v>84.133229999999998</c:v>
                </c:pt>
                <c:pt idx="61">
                  <c:v>84.152910000000006</c:v>
                </c:pt>
                <c:pt idx="62">
                  <c:v>84.225639999999999</c:v>
                </c:pt>
                <c:pt idx="63">
                  <c:v>84.117940000000004</c:v>
                </c:pt>
                <c:pt idx="64">
                  <c:v>84.015020000000007</c:v>
                </c:pt>
                <c:pt idx="65">
                  <c:v>84.1648</c:v>
                </c:pt>
                <c:pt idx="66">
                  <c:v>84.224230000000006</c:v>
                </c:pt>
                <c:pt idx="67">
                  <c:v>84.30659</c:v>
                </c:pt>
                <c:pt idx="68">
                  <c:v>84.404799999999994</c:v>
                </c:pt>
                <c:pt idx="69">
                  <c:v>84.575090000000003</c:v>
                </c:pt>
                <c:pt idx="70">
                  <c:v>84.911659999999998</c:v>
                </c:pt>
                <c:pt idx="71">
                  <c:v>85.198480000000004</c:v>
                </c:pt>
                <c:pt idx="72">
                  <c:v>85.661739999999995</c:v>
                </c:pt>
                <c:pt idx="73">
                  <c:v>85.891059999999996</c:v>
                </c:pt>
                <c:pt idx="74">
                  <c:v>86.14676</c:v>
                </c:pt>
                <c:pt idx="75">
                  <c:v>86.316540000000003</c:v>
                </c:pt>
                <c:pt idx="76">
                  <c:v>86.463430000000002</c:v>
                </c:pt>
                <c:pt idx="77">
                  <c:v>86.590130000000002</c:v>
                </c:pt>
                <c:pt idx="78">
                  <c:v>86.707049999999995</c:v>
                </c:pt>
                <c:pt idx="79">
                  <c:v>86.791700000000006</c:v>
                </c:pt>
                <c:pt idx="80">
                  <c:v>86.826260000000005</c:v>
                </c:pt>
                <c:pt idx="81">
                  <c:v>86.859359999999995</c:v>
                </c:pt>
                <c:pt idx="82">
                  <c:v>86.885509999999996</c:v>
                </c:pt>
                <c:pt idx="83">
                  <c:v>86.881960000000007</c:v>
                </c:pt>
                <c:pt idx="84">
                  <c:v>86.970060000000004</c:v>
                </c:pt>
                <c:pt idx="85">
                  <c:v>87.056960000000004</c:v>
                </c:pt>
                <c:pt idx="86">
                  <c:v>87.102410000000006</c:v>
                </c:pt>
                <c:pt idx="87">
                  <c:v>87.030779999999993</c:v>
                </c:pt>
                <c:pt idx="88">
                  <c:v>87.108940000000004</c:v>
                </c:pt>
                <c:pt idx="89">
                  <c:v>87.057460000000006</c:v>
                </c:pt>
                <c:pt idx="90">
                  <c:v>87.021439999999998</c:v>
                </c:pt>
                <c:pt idx="91">
                  <c:v>87.12527</c:v>
                </c:pt>
                <c:pt idx="92">
                  <c:v>87.112729999999999</c:v>
                </c:pt>
                <c:pt idx="93">
                  <c:v>87.189070000000001</c:v>
                </c:pt>
                <c:pt idx="94">
                  <c:v>87.244839999999996</c:v>
                </c:pt>
                <c:pt idx="95">
                  <c:v>87.268370000000004</c:v>
                </c:pt>
              </c:numCache>
            </c:numRef>
          </c:val>
          <c:extLst>
            <c:ext xmlns:c16="http://schemas.microsoft.com/office/drawing/2014/chart" uri="{C3380CC4-5D6E-409C-BE32-E72D297353CC}">
              <c16:uniqueId val="{00000010-2F32-4707-BB70-AE22619A466F}"/>
            </c:ext>
          </c:extLst>
        </c:ser>
        <c:ser>
          <c:idx val="2"/>
          <c:order val="13"/>
          <c:tx>
            <c:strRef>
              <c:f>DATA!$F$118</c:f>
              <c:strCache>
                <c:ptCount val="1"/>
                <c:pt idx="0">
                  <c:v>CARBON - TV</c:v>
                </c:pt>
              </c:strCache>
            </c:strRef>
          </c:tx>
          <c:spPr>
            <a:solidFill>
              <a:schemeClr val="accent3"/>
            </a:solidFill>
            <a:ln w="25400">
              <a:noFill/>
            </a:ln>
            <a:effectLst/>
          </c:spPr>
          <c:cat>
            <c:strRef>
              <c:f>DATA!$C$119:$C$214</c:f>
              <c:strCache>
                <c:ptCount val="96"/>
                <c:pt idx="0">
                  <c:v>00:15</c:v>
                </c:pt>
                <c:pt idx="1">
                  <c:v>00:30</c:v>
                </c:pt>
                <c:pt idx="2">
                  <c:v>00:45</c:v>
                </c:pt>
                <c:pt idx="3">
                  <c:v>01:00</c:v>
                </c:pt>
                <c:pt idx="4">
                  <c:v>01:15</c:v>
                </c:pt>
                <c:pt idx="5">
                  <c:v>01:30</c:v>
                </c:pt>
                <c:pt idx="6">
                  <c:v>01:45</c:v>
                </c:pt>
                <c:pt idx="7">
                  <c:v>02:00</c:v>
                </c:pt>
                <c:pt idx="8">
                  <c:v>02:15</c:v>
                </c:pt>
                <c:pt idx="9">
                  <c:v>02:30</c:v>
                </c:pt>
                <c:pt idx="10">
                  <c:v>02:45</c:v>
                </c:pt>
                <c:pt idx="11">
                  <c:v>03:00</c:v>
                </c:pt>
                <c:pt idx="12">
                  <c:v>03:15</c:v>
                </c:pt>
                <c:pt idx="13">
                  <c:v>03:30</c:v>
                </c:pt>
                <c:pt idx="14">
                  <c:v>03:45</c:v>
                </c:pt>
                <c:pt idx="15">
                  <c:v>04:00</c:v>
                </c:pt>
                <c:pt idx="16">
                  <c:v>04:15</c:v>
                </c:pt>
                <c:pt idx="17">
                  <c:v>04:30</c:v>
                </c:pt>
                <c:pt idx="18">
                  <c:v>04:45</c:v>
                </c:pt>
                <c:pt idx="19">
                  <c:v>05:00</c:v>
                </c:pt>
                <c:pt idx="20">
                  <c:v>05:15</c:v>
                </c:pt>
                <c:pt idx="21">
                  <c:v>05:30</c:v>
                </c:pt>
                <c:pt idx="22">
                  <c:v>05:45</c:v>
                </c:pt>
                <c:pt idx="23">
                  <c:v>06:00</c:v>
                </c:pt>
                <c:pt idx="24">
                  <c:v>06:15</c:v>
                </c:pt>
                <c:pt idx="25">
                  <c:v>06:30</c:v>
                </c:pt>
                <c:pt idx="26">
                  <c:v>06:45</c:v>
                </c:pt>
                <c:pt idx="27">
                  <c:v>07:00</c:v>
                </c:pt>
                <c:pt idx="28">
                  <c:v>07:15</c:v>
                </c:pt>
                <c:pt idx="29">
                  <c:v>07:30</c:v>
                </c:pt>
                <c:pt idx="30">
                  <c:v>07:45</c:v>
                </c:pt>
                <c:pt idx="31">
                  <c:v>08:00</c:v>
                </c:pt>
                <c:pt idx="32">
                  <c:v>08:15</c:v>
                </c:pt>
                <c:pt idx="33">
                  <c:v>08:30</c:v>
                </c:pt>
                <c:pt idx="34">
                  <c:v>08:45</c:v>
                </c:pt>
                <c:pt idx="35">
                  <c:v>09:00</c:v>
                </c:pt>
                <c:pt idx="36">
                  <c:v>09:15</c:v>
                </c:pt>
                <c:pt idx="37">
                  <c:v>09:30</c:v>
                </c:pt>
                <c:pt idx="38">
                  <c:v>09:45</c:v>
                </c:pt>
                <c:pt idx="39">
                  <c:v>10:00</c:v>
                </c:pt>
                <c:pt idx="40">
                  <c:v>10:15</c:v>
                </c:pt>
                <c:pt idx="41">
                  <c:v>10:30</c:v>
                </c:pt>
                <c:pt idx="42">
                  <c:v>10:45</c:v>
                </c:pt>
                <c:pt idx="43">
                  <c:v>11:00</c:v>
                </c:pt>
                <c:pt idx="44">
                  <c:v>11:15</c:v>
                </c:pt>
                <c:pt idx="45">
                  <c:v>11:30</c:v>
                </c:pt>
                <c:pt idx="46">
                  <c:v>11:45</c:v>
                </c:pt>
                <c:pt idx="47">
                  <c:v>12:00</c:v>
                </c:pt>
                <c:pt idx="48">
                  <c:v>12:15</c:v>
                </c:pt>
                <c:pt idx="49">
                  <c:v>12:30</c:v>
                </c:pt>
                <c:pt idx="50">
                  <c:v>12:45</c:v>
                </c:pt>
                <c:pt idx="51">
                  <c:v>13:00</c:v>
                </c:pt>
                <c:pt idx="52">
                  <c:v>13:15</c:v>
                </c:pt>
                <c:pt idx="53">
                  <c:v>13:30</c:v>
                </c:pt>
                <c:pt idx="54">
                  <c:v>13:45</c:v>
                </c:pt>
                <c:pt idx="55">
                  <c:v>14:00</c:v>
                </c:pt>
                <c:pt idx="56">
                  <c:v>14:15</c:v>
                </c:pt>
                <c:pt idx="57">
                  <c:v>14:30</c:v>
                </c:pt>
                <c:pt idx="58">
                  <c:v>14:45</c:v>
                </c:pt>
                <c:pt idx="59">
                  <c:v>15:00</c:v>
                </c:pt>
                <c:pt idx="60">
                  <c:v>15:15</c:v>
                </c:pt>
                <c:pt idx="61">
                  <c:v>15:30</c:v>
                </c:pt>
                <c:pt idx="62">
                  <c:v>15:45</c:v>
                </c:pt>
                <c:pt idx="63">
                  <c:v>16:00</c:v>
                </c:pt>
                <c:pt idx="64">
                  <c:v>16:15</c:v>
                </c:pt>
                <c:pt idx="65">
                  <c:v>16:30</c:v>
                </c:pt>
                <c:pt idx="66">
                  <c:v>16:45</c:v>
                </c:pt>
                <c:pt idx="67">
                  <c:v>17:00</c:v>
                </c:pt>
                <c:pt idx="68">
                  <c:v>17:15</c:v>
                </c:pt>
                <c:pt idx="69">
                  <c:v>17:30</c:v>
                </c:pt>
                <c:pt idx="70">
                  <c:v>17:45</c:v>
                </c:pt>
                <c:pt idx="71">
                  <c:v>18:00</c:v>
                </c:pt>
                <c:pt idx="72">
                  <c:v>18:15</c:v>
                </c:pt>
                <c:pt idx="73">
                  <c:v>18:30</c:v>
                </c:pt>
                <c:pt idx="74">
                  <c:v>18:45</c:v>
                </c:pt>
                <c:pt idx="75">
                  <c:v>19:00</c:v>
                </c:pt>
                <c:pt idx="76">
                  <c:v>19:15</c:v>
                </c:pt>
                <c:pt idx="77">
                  <c:v>19:30</c:v>
                </c:pt>
                <c:pt idx="78">
                  <c:v>19:45</c:v>
                </c:pt>
                <c:pt idx="79">
                  <c:v>20:00</c:v>
                </c:pt>
                <c:pt idx="80">
                  <c:v>20:15</c:v>
                </c:pt>
                <c:pt idx="81">
                  <c:v>20:30</c:v>
                </c:pt>
                <c:pt idx="82">
                  <c:v>20:45</c:v>
                </c:pt>
                <c:pt idx="83">
                  <c:v>21:00</c:v>
                </c:pt>
                <c:pt idx="84">
                  <c:v>21:15</c:v>
                </c:pt>
                <c:pt idx="85">
                  <c:v>21:30</c:v>
                </c:pt>
                <c:pt idx="86">
                  <c:v>21:45</c:v>
                </c:pt>
                <c:pt idx="87">
                  <c:v>22:00</c:v>
                </c:pt>
                <c:pt idx="88">
                  <c:v>22:15</c:v>
                </c:pt>
                <c:pt idx="89">
                  <c:v>22:30</c:v>
                </c:pt>
                <c:pt idx="90">
                  <c:v>22:45</c:v>
                </c:pt>
                <c:pt idx="91">
                  <c:v>23:00</c:v>
                </c:pt>
                <c:pt idx="92">
                  <c:v>23:15</c:v>
                </c:pt>
                <c:pt idx="93">
                  <c:v>23:30</c:v>
                </c:pt>
                <c:pt idx="94">
                  <c:v>23:45</c:v>
                </c:pt>
                <c:pt idx="95">
                  <c:v>00:00</c:v>
                </c:pt>
              </c:strCache>
            </c:strRef>
          </c:cat>
          <c:val>
            <c:numRef>
              <c:f>DATA!$W$119:$W$214</c:f>
              <c:numCache>
                <c:formatCode>#,##0.00</c:formatCode>
                <c:ptCount val="96"/>
                <c:pt idx="0">
                  <c:v>47.723869999999998</c:v>
                </c:pt>
                <c:pt idx="1">
                  <c:v>49.703470000000003</c:v>
                </c:pt>
                <c:pt idx="2">
                  <c:v>49.674709999999997</c:v>
                </c:pt>
                <c:pt idx="3">
                  <c:v>49.671309999999998</c:v>
                </c:pt>
                <c:pt idx="4">
                  <c:v>48.69876</c:v>
                </c:pt>
                <c:pt idx="5">
                  <c:v>50.085729999999998</c:v>
                </c:pt>
                <c:pt idx="6">
                  <c:v>49.299309999999998</c:v>
                </c:pt>
                <c:pt idx="7">
                  <c:v>49.483789999999999</c:v>
                </c:pt>
                <c:pt idx="8">
                  <c:v>49.723280000000003</c:v>
                </c:pt>
                <c:pt idx="9">
                  <c:v>49.393140000000002</c:v>
                </c:pt>
                <c:pt idx="10">
                  <c:v>49.708300000000001</c:v>
                </c:pt>
                <c:pt idx="11">
                  <c:v>49.650640000000003</c:v>
                </c:pt>
                <c:pt idx="12">
                  <c:v>48.152380000000001</c:v>
                </c:pt>
                <c:pt idx="13">
                  <c:v>49.820450000000001</c:v>
                </c:pt>
                <c:pt idx="14">
                  <c:v>49.361229999999999</c:v>
                </c:pt>
                <c:pt idx="15">
                  <c:v>49.231929999999998</c:v>
                </c:pt>
                <c:pt idx="16">
                  <c:v>49.464730000000003</c:v>
                </c:pt>
                <c:pt idx="17">
                  <c:v>49.444569999999999</c:v>
                </c:pt>
                <c:pt idx="18">
                  <c:v>49.361800000000002</c:v>
                </c:pt>
                <c:pt idx="19">
                  <c:v>49.333320000000001</c:v>
                </c:pt>
                <c:pt idx="20">
                  <c:v>49.72099</c:v>
                </c:pt>
                <c:pt idx="21">
                  <c:v>49.327120000000001</c:v>
                </c:pt>
                <c:pt idx="22">
                  <c:v>49.133710000000001</c:v>
                </c:pt>
                <c:pt idx="23">
                  <c:v>50.626019999999997</c:v>
                </c:pt>
                <c:pt idx="24">
                  <c:v>49.362180000000002</c:v>
                </c:pt>
                <c:pt idx="25">
                  <c:v>49.162860000000002</c:v>
                </c:pt>
                <c:pt idx="26">
                  <c:v>49.527850000000001</c:v>
                </c:pt>
                <c:pt idx="27">
                  <c:v>51.060310000000001</c:v>
                </c:pt>
                <c:pt idx="28">
                  <c:v>51.927860000000003</c:v>
                </c:pt>
                <c:pt idx="29">
                  <c:v>51.508450000000003</c:v>
                </c:pt>
                <c:pt idx="30">
                  <c:v>55.45964</c:v>
                </c:pt>
                <c:pt idx="31">
                  <c:v>80.558139999999995</c:v>
                </c:pt>
                <c:pt idx="32">
                  <c:v>88.227860000000007</c:v>
                </c:pt>
                <c:pt idx="33">
                  <c:v>89.029269999999997</c:v>
                </c:pt>
                <c:pt idx="34">
                  <c:v>88.947100000000006</c:v>
                </c:pt>
                <c:pt idx="35">
                  <c:v>86.436949999999996</c:v>
                </c:pt>
                <c:pt idx="36">
                  <c:v>86.950280000000006</c:v>
                </c:pt>
                <c:pt idx="37">
                  <c:v>86.512450000000001</c:v>
                </c:pt>
                <c:pt idx="38">
                  <c:v>87.215549999999993</c:v>
                </c:pt>
                <c:pt idx="39">
                  <c:v>85.592849999999999</c:v>
                </c:pt>
                <c:pt idx="40">
                  <c:v>82.068129999999996</c:v>
                </c:pt>
                <c:pt idx="41">
                  <c:v>76.815169999999995</c:v>
                </c:pt>
                <c:pt idx="42">
                  <c:v>74.407769999999999</c:v>
                </c:pt>
                <c:pt idx="43">
                  <c:v>67.108000000000004</c:v>
                </c:pt>
                <c:pt idx="44">
                  <c:v>60.598399999999998</c:v>
                </c:pt>
                <c:pt idx="45">
                  <c:v>61.366840000000003</c:v>
                </c:pt>
                <c:pt idx="46">
                  <c:v>61.164200000000001</c:v>
                </c:pt>
                <c:pt idx="47">
                  <c:v>61.192740000000001</c:v>
                </c:pt>
                <c:pt idx="48">
                  <c:v>61.520429999999998</c:v>
                </c:pt>
                <c:pt idx="49">
                  <c:v>61.631399999999999</c:v>
                </c:pt>
                <c:pt idx="50">
                  <c:v>61.570720000000001</c:v>
                </c:pt>
                <c:pt idx="51">
                  <c:v>61.226390000000002</c:v>
                </c:pt>
                <c:pt idx="52">
                  <c:v>61.44556</c:v>
                </c:pt>
                <c:pt idx="53">
                  <c:v>61.31183</c:v>
                </c:pt>
                <c:pt idx="54">
                  <c:v>60.63317</c:v>
                </c:pt>
                <c:pt idx="55">
                  <c:v>59.385199999999998</c:v>
                </c:pt>
                <c:pt idx="56">
                  <c:v>59.550640000000001</c:v>
                </c:pt>
                <c:pt idx="57">
                  <c:v>59.72063</c:v>
                </c:pt>
                <c:pt idx="58">
                  <c:v>59.359209999999997</c:v>
                </c:pt>
                <c:pt idx="59">
                  <c:v>59.393819999999998</c:v>
                </c:pt>
                <c:pt idx="60">
                  <c:v>59.284999999999997</c:v>
                </c:pt>
                <c:pt idx="61">
                  <c:v>59.39002</c:v>
                </c:pt>
                <c:pt idx="62">
                  <c:v>59.463520000000003</c:v>
                </c:pt>
                <c:pt idx="63">
                  <c:v>59.381779999999999</c:v>
                </c:pt>
                <c:pt idx="64">
                  <c:v>59.417589999999997</c:v>
                </c:pt>
                <c:pt idx="65">
                  <c:v>59.14649</c:v>
                </c:pt>
                <c:pt idx="66">
                  <c:v>59.738880000000002</c:v>
                </c:pt>
                <c:pt idx="67">
                  <c:v>59.439799999999998</c:v>
                </c:pt>
                <c:pt idx="68">
                  <c:v>59.43244</c:v>
                </c:pt>
                <c:pt idx="69">
                  <c:v>59.268630000000002</c:v>
                </c:pt>
                <c:pt idx="70">
                  <c:v>59.326039999999999</c:v>
                </c:pt>
                <c:pt idx="71">
                  <c:v>59.188020000000002</c:v>
                </c:pt>
                <c:pt idx="72">
                  <c:v>59.498730000000002</c:v>
                </c:pt>
                <c:pt idx="73">
                  <c:v>59.589060000000003</c:v>
                </c:pt>
                <c:pt idx="74">
                  <c:v>58.985190000000003</c:v>
                </c:pt>
                <c:pt idx="75">
                  <c:v>59.525489999999998</c:v>
                </c:pt>
                <c:pt idx="76">
                  <c:v>59.301479999999998</c:v>
                </c:pt>
                <c:pt idx="77">
                  <c:v>59.187829999999998</c:v>
                </c:pt>
                <c:pt idx="78">
                  <c:v>59.455269999999999</c:v>
                </c:pt>
                <c:pt idx="79">
                  <c:v>59.684570000000001</c:v>
                </c:pt>
                <c:pt idx="80">
                  <c:v>58.985770000000002</c:v>
                </c:pt>
                <c:pt idx="81">
                  <c:v>59.338909999999998</c:v>
                </c:pt>
                <c:pt idx="82">
                  <c:v>59.31324</c:v>
                </c:pt>
                <c:pt idx="83">
                  <c:v>59.485819999999997</c:v>
                </c:pt>
                <c:pt idx="84">
                  <c:v>59.463349999999998</c:v>
                </c:pt>
                <c:pt idx="85">
                  <c:v>59.463990000000003</c:v>
                </c:pt>
                <c:pt idx="86">
                  <c:v>59.618470000000002</c:v>
                </c:pt>
                <c:pt idx="87">
                  <c:v>59.48807</c:v>
                </c:pt>
                <c:pt idx="88">
                  <c:v>59.543489999999998</c:v>
                </c:pt>
                <c:pt idx="89">
                  <c:v>59.048850000000002</c:v>
                </c:pt>
                <c:pt idx="90">
                  <c:v>58.961399999999998</c:v>
                </c:pt>
                <c:pt idx="91">
                  <c:v>59.564140000000002</c:v>
                </c:pt>
                <c:pt idx="92">
                  <c:v>59.456380000000003</c:v>
                </c:pt>
                <c:pt idx="93">
                  <c:v>57.548079999999999</c:v>
                </c:pt>
                <c:pt idx="94">
                  <c:v>57.726190000000003</c:v>
                </c:pt>
                <c:pt idx="95">
                  <c:v>57.755020000000002</c:v>
                </c:pt>
              </c:numCache>
            </c:numRef>
          </c:val>
          <c:extLst>
            <c:ext xmlns:c16="http://schemas.microsoft.com/office/drawing/2014/chart" uri="{C3380CC4-5D6E-409C-BE32-E72D297353CC}">
              <c16:uniqueId val="{00000003-2F32-4707-BB70-AE22619A466F}"/>
            </c:ext>
          </c:extLst>
        </c:ser>
        <c:ser>
          <c:idx val="8"/>
          <c:order val="14"/>
          <c:tx>
            <c:strRef>
              <c:f>DATA!$L$118</c:f>
              <c:strCache>
                <c:ptCount val="1"/>
                <c:pt idx="0">
                  <c:v>DIESEL B5 - MCI</c:v>
                </c:pt>
              </c:strCache>
            </c:strRef>
          </c:tx>
          <c:spPr>
            <a:solidFill>
              <a:schemeClr val="accent3">
                <a:lumMod val="60000"/>
              </a:schemeClr>
            </a:solidFill>
            <a:ln w="25400">
              <a:noFill/>
            </a:ln>
            <a:effectLst/>
          </c:spPr>
          <c:cat>
            <c:strRef>
              <c:f>DATA!$C$119:$C$214</c:f>
              <c:strCache>
                <c:ptCount val="96"/>
                <c:pt idx="0">
                  <c:v>00:15</c:v>
                </c:pt>
                <c:pt idx="1">
                  <c:v>00:30</c:v>
                </c:pt>
                <c:pt idx="2">
                  <c:v>00:45</c:v>
                </c:pt>
                <c:pt idx="3">
                  <c:v>01:00</c:v>
                </c:pt>
                <c:pt idx="4">
                  <c:v>01:15</c:v>
                </c:pt>
                <c:pt idx="5">
                  <c:v>01:30</c:v>
                </c:pt>
                <c:pt idx="6">
                  <c:v>01:45</c:v>
                </c:pt>
                <c:pt idx="7">
                  <c:v>02:00</c:v>
                </c:pt>
                <c:pt idx="8">
                  <c:v>02:15</c:v>
                </c:pt>
                <c:pt idx="9">
                  <c:v>02:30</c:v>
                </c:pt>
                <c:pt idx="10">
                  <c:v>02:45</c:v>
                </c:pt>
                <c:pt idx="11">
                  <c:v>03:00</c:v>
                </c:pt>
                <c:pt idx="12">
                  <c:v>03:15</c:v>
                </c:pt>
                <c:pt idx="13">
                  <c:v>03:30</c:v>
                </c:pt>
                <c:pt idx="14">
                  <c:v>03:45</c:v>
                </c:pt>
                <c:pt idx="15">
                  <c:v>04:00</c:v>
                </c:pt>
                <c:pt idx="16">
                  <c:v>04:15</c:v>
                </c:pt>
                <c:pt idx="17">
                  <c:v>04:30</c:v>
                </c:pt>
                <c:pt idx="18">
                  <c:v>04:45</c:v>
                </c:pt>
                <c:pt idx="19">
                  <c:v>05:00</c:v>
                </c:pt>
                <c:pt idx="20">
                  <c:v>05:15</c:v>
                </c:pt>
                <c:pt idx="21">
                  <c:v>05:30</c:v>
                </c:pt>
                <c:pt idx="22">
                  <c:v>05:45</c:v>
                </c:pt>
                <c:pt idx="23">
                  <c:v>06:00</c:v>
                </c:pt>
                <c:pt idx="24">
                  <c:v>06:15</c:v>
                </c:pt>
                <c:pt idx="25">
                  <c:v>06:30</c:v>
                </c:pt>
                <c:pt idx="26">
                  <c:v>06:45</c:v>
                </c:pt>
                <c:pt idx="27">
                  <c:v>07:00</c:v>
                </c:pt>
                <c:pt idx="28">
                  <c:v>07:15</c:v>
                </c:pt>
                <c:pt idx="29">
                  <c:v>07:30</c:v>
                </c:pt>
                <c:pt idx="30">
                  <c:v>07:45</c:v>
                </c:pt>
                <c:pt idx="31">
                  <c:v>08:00</c:v>
                </c:pt>
                <c:pt idx="32">
                  <c:v>08:15</c:v>
                </c:pt>
                <c:pt idx="33">
                  <c:v>08:30</c:v>
                </c:pt>
                <c:pt idx="34">
                  <c:v>08:45</c:v>
                </c:pt>
                <c:pt idx="35">
                  <c:v>09:00</c:v>
                </c:pt>
                <c:pt idx="36">
                  <c:v>09:15</c:v>
                </c:pt>
                <c:pt idx="37">
                  <c:v>09:30</c:v>
                </c:pt>
                <c:pt idx="38">
                  <c:v>09:45</c:v>
                </c:pt>
                <c:pt idx="39">
                  <c:v>10:00</c:v>
                </c:pt>
                <c:pt idx="40">
                  <c:v>10:15</c:v>
                </c:pt>
                <c:pt idx="41">
                  <c:v>10:30</c:v>
                </c:pt>
                <c:pt idx="42">
                  <c:v>10:45</c:v>
                </c:pt>
                <c:pt idx="43">
                  <c:v>11:00</c:v>
                </c:pt>
                <c:pt idx="44">
                  <c:v>11:15</c:v>
                </c:pt>
                <c:pt idx="45">
                  <c:v>11:30</c:v>
                </c:pt>
                <c:pt idx="46">
                  <c:v>11:45</c:v>
                </c:pt>
                <c:pt idx="47">
                  <c:v>12:00</c:v>
                </c:pt>
                <c:pt idx="48">
                  <c:v>12:15</c:v>
                </c:pt>
                <c:pt idx="49">
                  <c:v>12:30</c:v>
                </c:pt>
                <c:pt idx="50">
                  <c:v>12:45</c:v>
                </c:pt>
                <c:pt idx="51">
                  <c:v>13:00</c:v>
                </c:pt>
                <c:pt idx="52">
                  <c:v>13:15</c:v>
                </c:pt>
                <c:pt idx="53">
                  <c:v>13:30</c:v>
                </c:pt>
                <c:pt idx="54">
                  <c:v>13:45</c:v>
                </c:pt>
                <c:pt idx="55">
                  <c:v>14:00</c:v>
                </c:pt>
                <c:pt idx="56">
                  <c:v>14:15</c:v>
                </c:pt>
                <c:pt idx="57">
                  <c:v>14:30</c:v>
                </c:pt>
                <c:pt idx="58">
                  <c:v>14:45</c:v>
                </c:pt>
                <c:pt idx="59">
                  <c:v>15:00</c:v>
                </c:pt>
                <c:pt idx="60">
                  <c:v>15:15</c:v>
                </c:pt>
                <c:pt idx="61">
                  <c:v>15:30</c:v>
                </c:pt>
                <c:pt idx="62">
                  <c:v>15:45</c:v>
                </c:pt>
                <c:pt idx="63">
                  <c:v>16:00</c:v>
                </c:pt>
                <c:pt idx="64">
                  <c:v>16:15</c:v>
                </c:pt>
                <c:pt idx="65">
                  <c:v>16:30</c:v>
                </c:pt>
                <c:pt idx="66">
                  <c:v>16:45</c:v>
                </c:pt>
                <c:pt idx="67">
                  <c:v>17:00</c:v>
                </c:pt>
                <c:pt idx="68">
                  <c:v>17:15</c:v>
                </c:pt>
                <c:pt idx="69">
                  <c:v>17:30</c:v>
                </c:pt>
                <c:pt idx="70">
                  <c:v>17:45</c:v>
                </c:pt>
                <c:pt idx="71">
                  <c:v>18:00</c:v>
                </c:pt>
                <c:pt idx="72">
                  <c:v>18:15</c:v>
                </c:pt>
                <c:pt idx="73">
                  <c:v>18:30</c:v>
                </c:pt>
                <c:pt idx="74">
                  <c:v>18:45</c:v>
                </c:pt>
                <c:pt idx="75">
                  <c:v>19:00</c:v>
                </c:pt>
                <c:pt idx="76">
                  <c:v>19:15</c:v>
                </c:pt>
                <c:pt idx="77">
                  <c:v>19:30</c:v>
                </c:pt>
                <c:pt idx="78">
                  <c:v>19:45</c:v>
                </c:pt>
                <c:pt idx="79">
                  <c:v>20:00</c:v>
                </c:pt>
                <c:pt idx="80">
                  <c:v>20:15</c:v>
                </c:pt>
                <c:pt idx="81">
                  <c:v>20:30</c:v>
                </c:pt>
                <c:pt idx="82">
                  <c:v>20:45</c:v>
                </c:pt>
                <c:pt idx="83">
                  <c:v>21:00</c:v>
                </c:pt>
                <c:pt idx="84">
                  <c:v>21:15</c:v>
                </c:pt>
                <c:pt idx="85">
                  <c:v>21:30</c:v>
                </c:pt>
                <c:pt idx="86">
                  <c:v>21:45</c:v>
                </c:pt>
                <c:pt idx="87">
                  <c:v>22:00</c:v>
                </c:pt>
                <c:pt idx="88">
                  <c:v>22:15</c:v>
                </c:pt>
                <c:pt idx="89">
                  <c:v>22:30</c:v>
                </c:pt>
                <c:pt idx="90">
                  <c:v>22:45</c:v>
                </c:pt>
                <c:pt idx="91">
                  <c:v>23:00</c:v>
                </c:pt>
                <c:pt idx="92">
                  <c:v>23:15</c:v>
                </c:pt>
                <c:pt idx="93">
                  <c:v>23:30</c:v>
                </c:pt>
                <c:pt idx="94">
                  <c:v>23:45</c:v>
                </c:pt>
                <c:pt idx="95">
                  <c:v>00:00</c:v>
                </c:pt>
              </c:strCache>
            </c:strRef>
          </c:cat>
          <c:val>
            <c:numRef>
              <c:f>DATA!$AC$119:$AC$214</c:f>
              <c:numCache>
                <c:formatCode>#,##0.00</c:formatCode>
                <c:ptCount val="96"/>
                <c:pt idx="0">
                  <c:v>9.4546299999999999</c:v>
                </c:pt>
                <c:pt idx="1">
                  <c:v>9.2786399999999993</c:v>
                </c:pt>
                <c:pt idx="2">
                  <c:v>9.1101899999999993</c:v>
                </c:pt>
                <c:pt idx="3">
                  <c:v>8.9462100000000007</c:v>
                </c:pt>
                <c:pt idx="4">
                  <c:v>8.7827099999999998</c:v>
                </c:pt>
                <c:pt idx="5">
                  <c:v>8.6431900000000006</c:v>
                </c:pt>
                <c:pt idx="6">
                  <c:v>8.5563099999999999</c:v>
                </c:pt>
                <c:pt idx="7">
                  <c:v>8.46495</c:v>
                </c:pt>
                <c:pt idx="8">
                  <c:v>8.3918499999999998</c:v>
                </c:pt>
                <c:pt idx="9">
                  <c:v>8.3422999999999998</c:v>
                </c:pt>
                <c:pt idx="10">
                  <c:v>8.3273600000000005</c:v>
                </c:pt>
                <c:pt idx="11">
                  <c:v>8.3045600000000004</c:v>
                </c:pt>
                <c:pt idx="12">
                  <c:v>8.1903100000000002</c:v>
                </c:pt>
                <c:pt idx="13">
                  <c:v>8.0613100000000006</c:v>
                </c:pt>
                <c:pt idx="14">
                  <c:v>8.0466300000000004</c:v>
                </c:pt>
                <c:pt idx="15">
                  <c:v>8.0370600000000003</c:v>
                </c:pt>
                <c:pt idx="16">
                  <c:v>8.0575100000000006</c:v>
                </c:pt>
                <c:pt idx="17">
                  <c:v>8.1570199999999993</c:v>
                </c:pt>
                <c:pt idx="18">
                  <c:v>8.2832000000000008</c:v>
                </c:pt>
                <c:pt idx="19">
                  <c:v>8.3443699999999996</c:v>
                </c:pt>
                <c:pt idx="20">
                  <c:v>7.9276600000000004</c:v>
                </c:pt>
                <c:pt idx="21">
                  <c:v>7.1269499999999999</c:v>
                </c:pt>
                <c:pt idx="22">
                  <c:v>7.21448</c:v>
                </c:pt>
                <c:pt idx="23">
                  <c:v>7.7423900000000003</c:v>
                </c:pt>
                <c:pt idx="24">
                  <c:v>8.2833199999999998</c:v>
                </c:pt>
                <c:pt idx="25">
                  <c:v>8.8372799999999998</c:v>
                </c:pt>
                <c:pt idx="26">
                  <c:v>9.0933700000000002</c:v>
                </c:pt>
                <c:pt idx="27">
                  <c:v>9.3183000000000007</c:v>
                </c:pt>
                <c:pt idx="28">
                  <c:v>9.9563199999999998</c:v>
                </c:pt>
                <c:pt idx="29">
                  <c:v>10.36317</c:v>
                </c:pt>
                <c:pt idx="30">
                  <c:v>10.83994</c:v>
                </c:pt>
                <c:pt idx="31">
                  <c:v>11.541460000000001</c:v>
                </c:pt>
                <c:pt idx="32">
                  <c:v>12.098000000000001</c:v>
                </c:pt>
                <c:pt idx="33">
                  <c:v>12.414770000000001</c:v>
                </c:pt>
                <c:pt idx="34">
                  <c:v>12.833019999999999</c:v>
                </c:pt>
                <c:pt idx="35">
                  <c:v>13.354649999999999</c:v>
                </c:pt>
                <c:pt idx="36">
                  <c:v>13.750019999999999</c:v>
                </c:pt>
                <c:pt idx="37">
                  <c:v>14.20072</c:v>
                </c:pt>
                <c:pt idx="38">
                  <c:v>14.661110000000001</c:v>
                </c:pt>
                <c:pt idx="39">
                  <c:v>14.895770000000001</c:v>
                </c:pt>
                <c:pt idx="40">
                  <c:v>15.33967</c:v>
                </c:pt>
                <c:pt idx="41">
                  <c:v>15.636279999999999</c:v>
                </c:pt>
                <c:pt idx="42">
                  <c:v>15.92177</c:v>
                </c:pt>
                <c:pt idx="43">
                  <c:v>16.037050000000001</c:v>
                </c:pt>
                <c:pt idx="44">
                  <c:v>16.096720000000001</c:v>
                </c:pt>
                <c:pt idx="45">
                  <c:v>16.35913</c:v>
                </c:pt>
                <c:pt idx="46">
                  <c:v>15.833320000000001</c:v>
                </c:pt>
                <c:pt idx="47">
                  <c:v>15.1355</c:v>
                </c:pt>
                <c:pt idx="48">
                  <c:v>14.38598</c:v>
                </c:pt>
                <c:pt idx="49">
                  <c:v>0.27799000000000001</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numCache>
            </c:numRef>
          </c:val>
          <c:extLst>
            <c:ext xmlns:c16="http://schemas.microsoft.com/office/drawing/2014/chart" uri="{C3380CC4-5D6E-409C-BE32-E72D297353CC}">
              <c16:uniqueId val="{00000009-2F32-4707-BB70-AE22619A466F}"/>
            </c:ext>
          </c:extLst>
        </c:ser>
        <c:ser>
          <c:idx val="9"/>
          <c:order val="15"/>
          <c:tx>
            <c:strRef>
              <c:f>DATA!$M$118</c:f>
              <c:strCache>
                <c:ptCount val="1"/>
                <c:pt idx="0">
                  <c:v>DIESEL B5 - TG</c:v>
                </c:pt>
              </c:strCache>
            </c:strRef>
          </c:tx>
          <c:spPr>
            <a:solidFill>
              <a:schemeClr val="accent4">
                <a:lumMod val="60000"/>
              </a:schemeClr>
            </a:solidFill>
            <a:ln w="25400">
              <a:noFill/>
            </a:ln>
            <a:effectLst/>
          </c:spPr>
          <c:cat>
            <c:strRef>
              <c:f>DATA!$C$119:$C$214</c:f>
              <c:strCache>
                <c:ptCount val="96"/>
                <c:pt idx="0">
                  <c:v>00:15</c:v>
                </c:pt>
                <c:pt idx="1">
                  <c:v>00:30</c:v>
                </c:pt>
                <c:pt idx="2">
                  <c:v>00:45</c:v>
                </c:pt>
                <c:pt idx="3">
                  <c:v>01:00</c:v>
                </c:pt>
                <c:pt idx="4">
                  <c:v>01:15</c:v>
                </c:pt>
                <c:pt idx="5">
                  <c:v>01:30</c:v>
                </c:pt>
                <c:pt idx="6">
                  <c:v>01:45</c:v>
                </c:pt>
                <c:pt idx="7">
                  <c:v>02:00</c:v>
                </c:pt>
                <c:pt idx="8">
                  <c:v>02:15</c:v>
                </c:pt>
                <c:pt idx="9">
                  <c:v>02:30</c:v>
                </c:pt>
                <c:pt idx="10">
                  <c:v>02:45</c:v>
                </c:pt>
                <c:pt idx="11">
                  <c:v>03:00</c:v>
                </c:pt>
                <c:pt idx="12">
                  <c:v>03:15</c:v>
                </c:pt>
                <c:pt idx="13">
                  <c:v>03:30</c:v>
                </c:pt>
                <c:pt idx="14">
                  <c:v>03:45</c:v>
                </c:pt>
                <c:pt idx="15">
                  <c:v>04:00</c:v>
                </c:pt>
                <c:pt idx="16">
                  <c:v>04:15</c:v>
                </c:pt>
                <c:pt idx="17">
                  <c:v>04:30</c:v>
                </c:pt>
                <c:pt idx="18">
                  <c:v>04:45</c:v>
                </c:pt>
                <c:pt idx="19">
                  <c:v>05:00</c:v>
                </c:pt>
                <c:pt idx="20">
                  <c:v>05:15</c:v>
                </c:pt>
                <c:pt idx="21">
                  <c:v>05:30</c:v>
                </c:pt>
                <c:pt idx="22">
                  <c:v>05:45</c:v>
                </c:pt>
                <c:pt idx="23">
                  <c:v>06:00</c:v>
                </c:pt>
                <c:pt idx="24">
                  <c:v>06:15</c:v>
                </c:pt>
                <c:pt idx="25">
                  <c:v>06:30</c:v>
                </c:pt>
                <c:pt idx="26">
                  <c:v>06:45</c:v>
                </c:pt>
                <c:pt idx="27">
                  <c:v>07:00</c:v>
                </c:pt>
                <c:pt idx="28">
                  <c:v>07:15</c:v>
                </c:pt>
                <c:pt idx="29">
                  <c:v>07:30</c:v>
                </c:pt>
                <c:pt idx="30">
                  <c:v>07:45</c:v>
                </c:pt>
                <c:pt idx="31">
                  <c:v>08:00</c:v>
                </c:pt>
                <c:pt idx="32">
                  <c:v>08:15</c:v>
                </c:pt>
                <c:pt idx="33">
                  <c:v>08:30</c:v>
                </c:pt>
                <c:pt idx="34">
                  <c:v>08:45</c:v>
                </c:pt>
                <c:pt idx="35">
                  <c:v>09:00</c:v>
                </c:pt>
                <c:pt idx="36">
                  <c:v>09:15</c:v>
                </c:pt>
                <c:pt idx="37">
                  <c:v>09:30</c:v>
                </c:pt>
                <c:pt idx="38">
                  <c:v>09:45</c:v>
                </c:pt>
                <c:pt idx="39">
                  <c:v>10:00</c:v>
                </c:pt>
                <c:pt idx="40">
                  <c:v>10:15</c:v>
                </c:pt>
                <c:pt idx="41">
                  <c:v>10:30</c:v>
                </c:pt>
                <c:pt idx="42">
                  <c:v>10:45</c:v>
                </c:pt>
                <c:pt idx="43">
                  <c:v>11:00</c:v>
                </c:pt>
                <c:pt idx="44">
                  <c:v>11:15</c:v>
                </c:pt>
                <c:pt idx="45">
                  <c:v>11:30</c:v>
                </c:pt>
                <c:pt idx="46">
                  <c:v>11:45</c:v>
                </c:pt>
                <c:pt idx="47">
                  <c:v>12:00</c:v>
                </c:pt>
                <c:pt idx="48">
                  <c:v>12:15</c:v>
                </c:pt>
                <c:pt idx="49">
                  <c:v>12:30</c:v>
                </c:pt>
                <c:pt idx="50">
                  <c:v>12:45</c:v>
                </c:pt>
                <c:pt idx="51">
                  <c:v>13:00</c:v>
                </c:pt>
                <c:pt idx="52">
                  <c:v>13:15</c:v>
                </c:pt>
                <c:pt idx="53">
                  <c:v>13:30</c:v>
                </c:pt>
                <c:pt idx="54">
                  <c:v>13:45</c:v>
                </c:pt>
                <c:pt idx="55">
                  <c:v>14:00</c:v>
                </c:pt>
                <c:pt idx="56">
                  <c:v>14:15</c:v>
                </c:pt>
                <c:pt idx="57">
                  <c:v>14:30</c:v>
                </c:pt>
                <c:pt idx="58">
                  <c:v>14:45</c:v>
                </c:pt>
                <c:pt idx="59">
                  <c:v>15:00</c:v>
                </c:pt>
                <c:pt idx="60">
                  <c:v>15:15</c:v>
                </c:pt>
                <c:pt idx="61">
                  <c:v>15:30</c:v>
                </c:pt>
                <c:pt idx="62">
                  <c:v>15:45</c:v>
                </c:pt>
                <c:pt idx="63">
                  <c:v>16:00</c:v>
                </c:pt>
                <c:pt idx="64">
                  <c:v>16:15</c:v>
                </c:pt>
                <c:pt idx="65">
                  <c:v>16:30</c:v>
                </c:pt>
                <c:pt idx="66">
                  <c:v>16:45</c:v>
                </c:pt>
                <c:pt idx="67">
                  <c:v>17:00</c:v>
                </c:pt>
                <c:pt idx="68">
                  <c:v>17:15</c:v>
                </c:pt>
                <c:pt idx="69">
                  <c:v>17:30</c:v>
                </c:pt>
                <c:pt idx="70">
                  <c:v>17:45</c:v>
                </c:pt>
                <c:pt idx="71">
                  <c:v>18:00</c:v>
                </c:pt>
                <c:pt idx="72">
                  <c:v>18:15</c:v>
                </c:pt>
                <c:pt idx="73">
                  <c:v>18:30</c:v>
                </c:pt>
                <c:pt idx="74">
                  <c:v>18:45</c:v>
                </c:pt>
                <c:pt idx="75">
                  <c:v>19:00</c:v>
                </c:pt>
                <c:pt idx="76">
                  <c:v>19:15</c:v>
                </c:pt>
                <c:pt idx="77">
                  <c:v>19:30</c:v>
                </c:pt>
                <c:pt idx="78">
                  <c:v>19:45</c:v>
                </c:pt>
                <c:pt idx="79">
                  <c:v>20:00</c:v>
                </c:pt>
                <c:pt idx="80">
                  <c:v>20:15</c:v>
                </c:pt>
                <c:pt idx="81">
                  <c:v>20:30</c:v>
                </c:pt>
                <c:pt idx="82">
                  <c:v>20:45</c:v>
                </c:pt>
                <c:pt idx="83">
                  <c:v>21:00</c:v>
                </c:pt>
                <c:pt idx="84">
                  <c:v>21:15</c:v>
                </c:pt>
                <c:pt idx="85">
                  <c:v>21:30</c:v>
                </c:pt>
                <c:pt idx="86">
                  <c:v>21:45</c:v>
                </c:pt>
                <c:pt idx="87">
                  <c:v>22:00</c:v>
                </c:pt>
                <c:pt idx="88">
                  <c:v>22:15</c:v>
                </c:pt>
                <c:pt idx="89">
                  <c:v>22:30</c:v>
                </c:pt>
                <c:pt idx="90">
                  <c:v>22:45</c:v>
                </c:pt>
                <c:pt idx="91">
                  <c:v>23:00</c:v>
                </c:pt>
                <c:pt idx="92">
                  <c:v>23:15</c:v>
                </c:pt>
                <c:pt idx="93">
                  <c:v>23:30</c:v>
                </c:pt>
                <c:pt idx="94">
                  <c:v>23:45</c:v>
                </c:pt>
                <c:pt idx="95">
                  <c:v>00:00</c:v>
                </c:pt>
              </c:strCache>
            </c:strRef>
          </c:cat>
          <c:val>
            <c:numRef>
              <c:f>DATA!$AD$119:$AD$214</c:f>
              <c:numCache>
                <c:formatCode>#,##0.00</c:formatCode>
                <c:ptCount val="96"/>
                <c:pt idx="0">
                  <c:v>572.91923999999995</c:v>
                </c:pt>
                <c:pt idx="1">
                  <c:v>531.91685000000007</c:v>
                </c:pt>
                <c:pt idx="2">
                  <c:v>405.27019999999999</c:v>
                </c:pt>
                <c:pt idx="3">
                  <c:v>385.82214999999997</c:v>
                </c:pt>
                <c:pt idx="4">
                  <c:v>386.2527</c:v>
                </c:pt>
                <c:pt idx="5">
                  <c:v>385.88164</c:v>
                </c:pt>
                <c:pt idx="6">
                  <c:v>385.94547</c:v>
                </c:pt>
                <c:pt idx="7">
                  <c:v>385.81808000000001</c:v>
                </c:pt>
                <c:pt idx="8">
                  <c:v>386.28033000000005</c:v>
                </c:pt>
                <c:pt idx="9">
                  <c:v>385.78550000000001</c:v>
                </c:pt>
                <c:pt idx="10">
                  <c:v>385.358</c:v>
                </c:pt>
                <c:pt idx="11">
                  <c:v>385.68804999999998</c:v>
                </c:pt>
                <c:pt idx="12">
                  <c:v>384.95251999999999</c:v>
                </c:pt>
                <c:pt idx="13">
                  <c:v>385.94153</c:v>
                </c:pt>
                <c:pt idx="14">
                  <c:v>385.64322000000004</c:v>
                </c:pt>
                <c:pt idx="15">
                  <c:v>385.21647000000002</c:v>
                </c:pt>
                <c:pt idx="16">
                  <c:v>385.35124999999999</c:v>
                </c:pt>
                <c:pt idx="17">
                  <c:v>385.7568</c:v>
                </c:pt>
                <c:pt idx="18">
                  <c:v>385.05516999999998</c:v>
                </c:pt>
                <c:pt idx="19">
                  <c:v>385.40539000000001</c:v>
                </c:pt>
                <c:pt idx="20">
                  <c:v>385.16895</c:v>
                </c:pt>
                <c:pt idx="21">
                  <c:v>384.78548000000001</c:v>
                </c:pt>
                <c:pt idx="22">
                  <c:v>385.34852999999998</c:v>
                </c:pt>
                <c:pt idx="23">
                  <c:v>384.14526999999998</c:v>
                </c:pt>
                <c:pt idx="24">
                  <c:v>385.61266000000001</c:v>
                </c:pt>
                <c:pt idx="25">
                  <c:v>385.70119999999997</c:v>
                </c:pt>
                <c:pt idx="26">
                  <c:v>390.40277000000003</c:v>
                </c:pt>
                <c:pt idx="27">
                  <c:v>497.32173</c:v>
                </c:pt>
                <c:pt idx="28">
                  <c:v>575.31495999999993</c:v>
                </c:pt>
                <c:pt idx="29">
                  <c:v>576.41114000000005</c:v>
                </c:pt>
                <c:pt idx="30">
                  <c:v>577.10439000000008</c:v>
                </c:pt>
                <c:pt idx="31">
                  <c:v>575.89936</c:v>
                </c:pt>
                <c:pt idx="32">
                  <c:v>584.07735000000002</c:v>
                </c:pt>
                <c:pt idx="33">
                  <c:v>586.39755000000002</c:v>
                </c:pt>
                <c:pt idx="34">
                  <c:v>577.12705000000005</c:v>
                </c:pt>
                <c:pt idx="35">
                  <c:v>577.18138999999996</c:v>
                </c:pt>
                <c:pt idx="36">
                  <c:v>592.55181000000005</c:v>
                </c:pt>
                <c:pt idx="37">
                  <c:v>695.38752000000011</c:v>
                </c:pt>
                <c:pt idx="38">
                  <c:v>752.20881000000008</c:v>
                </c:pt>
                <c:pt idx="39">
                  <c:v>751.52099999999996</c:v>
                </c:pt>
                <c:pt idx="40">
                  <c:v>752.08970999999997</c:v>
                </c:pt>
                <c:pt idx="41">
                  <c:v>752.64423999999997</c:v>
                </c:pt>
                <c:pt idx="42">
                  <c:v>754.35527999999999</c:v>
                </c:pt>
                <c:pt idx="43">
                  <c:v>752.55912000000001</c:v>
                </c:pt>
                <c:pt idx="44">
                  <c:v>744.19470000000001</c:v>
                </c:pt>
                <c:pt idx="45">
                  <c:v>752.65626000000009</c:v>
                </c:pt>
                <c:pt idx="46">
                  <c:v>752.43737999999996</c:v>
                </c:pt>
                <c:pt idx="47">
                  <c:v>749.73137999999994</c:v>
                </c:pt>
                <c:pt idx="48">
                  <c:v>750.82444999999996</c:v>
                </c:pt>
                <c:pt idx="49">
                  <c:v>751.31705999999997</c:v>
                </c:pt>
                <c:pt idx="50">
                  <c:v>753.82903999999996</c:v>
                </c:pt>
                <c:pt idx="51">
                  <c:v>750.98550999999998</c:v>
                </c:pt>
                <c:pt idx="52">
                  <c:v>752.62599999999998</c:v>
                </c:pt>
                <c:pt idx="53">
                  <c:v>750.95787999999993</c:v>
                </c:pt>
                <c:pt idx="54">
                  <c:v>753.12078999999994</c:v>
                </c:pt>
                <c:pt idx="55">
                  <c:v>751.80087000000003</c:v>
                </c:pt>
                <c:pt idx="56">
                  <c:v>752.03777000000002</c:v>
                </c:pt>
                <c:pt idx="57">
                  <c:v>751.99487999999997</c:v>
                </c:pt>
                <c:pt idx="58">
                  <c:v>749.71705999999995</c:v>
                </c:pt>
                <c:pt idx="59">
                  <c:v>752.74802999999997</c:v>
                </c:pt>
                <c:pt idx="60">
                  <c:v>751.22145999999998</c:v>
                </c:pt>
                <c:pt idx="61">
                  <c:v>752.68009000000006</c:v>
                </c:pt>
                <c:pt idx="62">
                  <c:v>752.98691000000008</c:v>
                </c:pt>
                <c:pt idx="63">
                  <c:v>750.76353000000006</c:v>
                </c:pt>
                <c:pt idx="64">
                  <c:v>748.11030000000005</c:v>
                </c:pt>
                <c:pt idx="65">
                  <c:v>751.47382999999991</c:v>
                </c:pt>
                <c:pt idx="66">
                  <c:v>752.35543000000007</c:v>
                </c:pt>
                <c:pt idx="67">
                  <c:v>752.62430999999992</c:v>
                </c:pt>
                <c:pt idx="68">
                  <c:v>750.96154000000001</c:v>
                </c:pt>
                <c:pt idx="69">
                  <c:v>753.01848000000007</c:v>
                </c:pt>
                <c:pt idx="70">
                  <c:v>745.92685999999992</c:v>
                </c:pt>
                <c:pt idx="71">
                  <c:v>748.03221999999994</c:v>
                </c:pt>
                <c:pt idx="72">
                  <c:v>750.99038000000007</c:v>
                </c:pt>
                <c:pt idx="73">
                  <c:v>755.69299999999998</c:v>
                </c:pt>
                <c:pt idx="74">
                  <c:v>752.12986000000001</c:v>
                </c:pt>
                <c:pt idx="75">
                  <c:v>752.67238999999995</c:v>
                </c:pt>
                <c:pt idx="76">
                  <c:v>751.82983999999999</c:v>
                </c:pt>
                <c:pt idx="77">
                  <c:v>752.02563000000009</c:v>
                </c:pt>
                <c:pt idx="78">
                  <c:v>751.75021000000004</c:v>
                </c:pt>
                <c:pt idx="79">
                  <c:v>752.33032000000003</c:v>
                </c:pt>
                <c:pt idx="80">
                  <c:v>753.29461000000003</c:v>
                </c:pt>
                <c:pt idx="81">
                  <c:v>752.45204999999999</c:v>
                </c:pt>
                <c:pt idx="82">
                  <c:v>749.47912000000008</c:v>
                </c:pt>
                <c:pt idx="83">
                  <c:v>752.13175000000001</c:v>
                </c:pt>
                <c:pt idx="84">
                  <c:v>752.64009999999996</c:v>
                </c:pt>
                <c:pt idx="85">
                  <c:v>751.87634000000003</c:v>
                </c:pt>
                <c:pt idx="86">
                  <c:v>753.70163000000002</c:v>
                </c:pt>
                <c:pt idx="87">
                  <c:v>750.20965000000001</c:v>
                </c:pt>
                <c:pt idx="88">
                  <c:v>752.74495999999999</c:v>
                </c:pt>
                <c:pt idx="89">
                  <c:v>751.8043100000001</c:v>
                </c:pt>
                <c:pt idx="90">
                  <c:v>751.61014999999998</c:v>
                </c:pt>
                <c:pt idx="91">
                  <c:v>750.72743999999989</c:v>
                </c:pt>
                <c:pt idx="92">
                  <c:v>753.26661999999999</c:v>
                </c:pt>
                <c:pt idx="93">
                  <c:v>750.93110999999999</c:v>
                </c:pt>
                <c:pt idx="94">
                  <c:v>697.87968000000001</c:v>
                </c:pt>
                <c:pt idx="95">
                  <c:v>578.94885999999997</c:v>
                </c:pt>
              </c:numCache>
            </c:numRef>
          </c:val>
          <c:extLst>
            <c:ext xmlns:c16="http://schemas.microsoft.com/office/drawing/2014/chart" uri="{C3380CC4-5D6E-409C-BE32-E72D297353CC}">
              <c16:uniqueId val="{0000000A-2F32-4707-BB70-AE22619A466F}"/>
            </c:ext>
          </c:extLst>
        </c:ser>
        <c:ser>
          <c:idx val="12"/>
          <c:order val="16"/>
          <c:tx>
            <c:strRef>
              <c:f>DATA!$P$118</c:f>
              <c:strCache>
                <c:ptCount val="1"/>
                <c:pt idx="0">
                  <c:v>MCI - GAS - EGESUR</c:v>
                </c:pt>
              </c:strCache>
            </c:strRef>
          </c:tx>
          <c:spPr>
            <a:solidFill>
              <a:schemeClr val="accent1">
                <a:lumMod val="80000"/>
                <a:lumOff val="20000"/>
              </a:schemeClr>
            </a:solidFill>
            <a:ln w="25400">
              <a:noFill/>
            </a:ln>
            <a:effectLst/>
          </c:spPr>
          <c:cat>
            <c:strRef>
              <c:f>DATA!$C$119:$C$214</c:f>
              <c:strCache>
                <c:ptCount val="96"/>
                <c:pt idx="0">
                  <c:v>00:15</c:v>
                </c:pt>
                <c:pt idx="1">
                  <c:v>00:30</c:v>
                </c:pt>
                <c:pt idx="2">
                  <c:v>00:45</c:v>
                </c:pt>
                <c:pt idx="3">
                  <c:v>01:00</c:v>
                </c:pt>
                <c:pt idx="4">
                  <c:v>01:15</c:v>
                </c:pt>
                <c:pt idx="5">
                  <c:v>01:30</c:v>
                </c:pt>
                <c:pt idx="6">
                  <c:v>01:45</c:v>
                </c:pt>
                <c:pt idx="7">
                  <c:v>02:00</c:v>
                </c:pt>
                <c:pt idx="8">
                  <c:v>02:15</c:v>
                </c:pt>
                <c:pt idx="9">
                  <c:v>02:30</c:v>
                </c:pt>
                <c:pt idx="10">
                  <c:v>02:45</c:v>
                </c:pt>
                <c:pt idx="11">
                  <c:v>03:00</c:v>
                </c:pt>
                <c:pt idx="12">
                  <c:v>03:15</c:v>
                </c:pt>
                <c:pt idx="13">
                  <c:v>03:30</c:v>
                </c:pt>
                <c:pt idx="14">
                  <c:v>03:45</c:v>
                </c:pt>
                <c:pt idx="15">
                  <c:v>04:00</c:v>
                </c:pt>
                <c:pt idx="16">
                  <c:v>04:15</c:v>
                </c:pt>
                <c:pt idx="17">
                  <c:v>04:30</c:v>
                </c:pt>
                <c:pt idx="18">
                  <c:v>04:45</c:v>
                </c:pt>
                <c:pt idx="19">
                  <c:v>05:00</c:v>
                </c:pt>
                <c:pt idx="20">
                  <c:v>05:15</c:v>
                </c:pt>
                <c:pt idx="21">
                  <c:v>05:30</c:v>
                </c:pt>
                <c:pt idx="22">
                  <c:v>05:45</c:v>
                </c:pt>
                <c:pt idx="23">
                  <c:v>06:00</c:v>
                </c:pt>
                <c:pt idx="24">
                  <c:v>06:15</c:v>
                </c:pt>
                <c:pt idx="25">
                  <c:v>06:30</c:v>
                </c:pt>
                <c:pt idx="26">
                  <c:v>06:45</c:v>
                </c:pt>
                <c:pt idx="27">
                  <c:v>07:00</c:v>
                </c:pt>
                <c:pt idx="28">
                  <c:v>07:15</c:v>
                </c:pt>
                <c:pt idx="29">
                  <c:v>07:30</c:v>
                </c:pt>
                <c:pt idx="30">
                  <c:v>07:45</c:v>
                </c:pt>
                <c:pt idx="31">
                  <c:v>08:00</c:v>
                </c:pt>
                <c:pt idx="32">
                  <c:v>08:15</c:v>
                </c:pt>
                <c:pt idx="33">
                  <c:v>08:30</c:v>
                </c:pt>
                <c:pt idx="34">
                  <c:v>08:45</c:v>
                </c:pt>
                <c:pt idx="35">
                  <c:v>09:00</c:v>
                </c:pt>
                <c:pt idx="36">
                  <c:v>09:15</c:v>
                </c:pt>
                <c:pt idx="37">
                  <c:v>09:30</c:v>
                </c:pt>
                <c:pt idx="38">
                  <c:v>09:45</c:v>
                </c:pt>
                <c:pt idx="39">
                  <c:v>10:00</c:v>
                </c:pt>
                <c:pt idx="40">
                  <c:v>10:15</c:v>
                </c:pt>
                <c:pt idx="41">
                  <c:v>10:30</c:v>
                </c:pt>
                <c:pt idx="42">
                  <c:v>10:45</c:v>
                </c:pt>
                <c:pt idx="43">
                  <c:v>11:00</c:v>
                </c:pt>
                <c:pt idx="44">
                  <c:v>11:15</c:v>
                </c:pt>
                <c:pt idx="45">
                  <c:v>11:30</c:v>
                </c:pt>
                <c:pt idx="46">
                  <c:v>11:45</c:v>
                </c:pt>
                <c:pt idx="47">
                  <c:v>12:00</c:v>
                </c:pt>
                <c:pt idx="48">
                  <c:v>12:15</c:v>
                </c:pt>
                <c:pt idx="49">
                  <c:v>12:30</c:v>
                </c:pt>
                <c:pt idx="50">
                  <c:v>12:45</c:v>
                </c:pt>
                <c:pt idx="51">
                  <c:v>13:00</c:v>
                </c:pt>
                <c:pt idx="52">
                  <c:v>13:15</c:v>
                </c:pt>
                <c:pt idx="53">
                  <c:v>13:30</c:v>
                </c:pt>
                <c:pt idx="54">
                  <c:v>13:45</c:v>
                </c:pt>
                <c:pt idx="55">
                  <c:v>14:00</c:v>
                </c:pt>
                <c:pt idx="56">
                  <c:v>14:15</c:v>
                </c:pt>
                <c:pt idx="57">
                  <c:v>14:30</c:v>
                </c:pt>
                <c:pt idx="58">
                  <c:v>14:45</c:v>
                </c:pt>
                <c:pt idx="59">
                  <c:v>15:00</c:v>
                </c:pt>
                <c:pt idx="60">
                  <c:v>15:15</c:v>
                </c:pt>
                <c:pt idx="61">
                  <c:v>15:30</c:v>
                </c:pt>
                <c:pt idx="62">
                  <c:v>15:45</c:v>
                </c:pt>
                <c:pt idx="63">
                  <c:v>16:00</c:v>
                </c:pt>
                <c:pt idx="64">
                  <c:v>16:15</c:v>
                </c:pt>
                <c:pt idx="65">
                  <c:v>16:30</c:v>
                </c:pt>
                <c:pt idx="66">
                  <c:v>16:45</c:v>
                </c:pt>
                <c:pt idx="67">
                  <c:v>17:00</c:v>
                </c:pt>
                <c:pt idx="68">
                  <c:v>17:15</c:v>
                </c:pt>
                <c:pt idx="69">
                  <c:v>17:30</c:v>
                </c:pt>
                <c:pt idx="70">
                  <c:v>17:45</c:v>
                </c:pt>
                <c:pt idx="71">
                  <c:v>18:00</c:v>
                </c:pt>
                <c:pt idx="72">
                  <c:v>18:15</c:v>
                </c:pt>
                <c:pt idx="73">
                  <c:v>18:30</c:v>
                </c:pt>
                <c:pt idx="74">
                  <c:v>18:45</c:v>
                </c:pt>
                <c:pt idx="75">
                  <c:v>19:00</c:v>
                </c:pt>
                <c:pt idx="76">
                  <c:v>19:15</c:v>
                </c:pt>
                <c:pt idx="77">
                  <c:v>19:30</c:v>
                </c:pt>
                <c:pt idx="78">
                  <c:v>19:45</c:v>
                </c:pt>
                <c:pt idx="79">
                  <c:v>20:00</c:v>
                </c:pt>
                <c:pt idx="80">
                  <c:v>20:15</c:v>
                </c:pt>
                <c:pt idx="81">
                  <c:v>20:30</c:v>
                </c:pt>
                <c:pt idx="82">
                  <c:v>20:45</c:v>
                </c:pt>
                <c:pt idx="83">
                  <c:v>21:00</c:v>
                </c:pt>
                <c:pt idx="84">
                  <c:v>21:15</c:v>
                </c:pt>
                <c:pt idx="85">
                  <c:v>21:30</c:v>
                </c:pt>
                <c:pt idx="86">
                  <c:v>21:45</c:v>
                </c:pt>
                <c:pt idx="87">
                  <c:v>22:00</c:v>
                </c:pt>
                <c:pt idx="88">
                  <c:v>22:15</c:v>
                </c:pt>
                <c:pt idx="89">
                  <c:v>22:30</c:v>
                </c:pt>
                <c:pt idx="90">
                  <c:v>22:45</c:v>
                </c:pt>
                <c:pt idx="91">
                  <c:v>23:00</c:v>
                </c:pt>
                <c:pt idx="92">
                  <c:v>23:15</c:v>
                </c:pt>
                <c:pt idx="93">
                  <c:v>23:30</c:v>
                </c:pt>
                <c:pt idx="94">
                  <c:v>23:45</c:v>
                </c:pt>
                <c:pt idx="95">
                  <c:v>00:00</c:v>
                </c:pt>
              </c:strCache>
            </c:strRef>
          </c:cat>
          <c:val>
            <c:numRef>
              <c:f>DATA!$AG$119:$AG$214</c:f>
              <c:numCache>
                <c:formatCode>#,##0.00</c:formatCode>
                <c:ptCount val="96"/>
                <c:pt idx="0">
                  <c:v>22.743110000000001</c:v>
                </c:pt>
                <c:pt idx="1">
                  <c:v>22.739879999999999</c:v>
                </c:pt>
                <c:pt idx="2">
                  <c:v>22.742010000000001</c:v>
                </c:pt>
                <c:pt idx="3">
                  <c:v>22.741520000000001</c:v>
                </c:pt>
                <c:pt idx="4">
                  <c:v>22.743120000000001</c:v>
                </c:pt>
                <c:pt idx="5">
                  <c:v>22.742629999999998</c:v>
                </c:pt>
                <c:pt idx="6">
                  <c:v>22.741540000000001</c:v>
                </c:pt>
                <c:pt idx="7">
                  <c:v>22.74231</c:v>
                </c:pt>
                <c:pt idx="8">
                  <c:v>22.741969999999998</c:v>
                </c:pt>
                <c:pt idx="9">
                  <c:v>22.742270000000001</c:v>
                </c:pt>
                <c:pt idx="10">
                  <c:v>22.742690000000003</c:v>
                </c:pt>
                <c:pt idx="11">
                  <c:v>22.744219999999999</c:v>
                </c:pt>
                <c:pt idx="12">
                  <c:v>22.742319999999999</c:v>
                </c:pt>
                <c:pt idx="13">
                  <c:v>22.743849999999998</c:v>
                </c:pt>
                <c:pt idx="14">
                  <c:v>22.744309999999999</c:v>
                </c:pt>
                <c:pt idx="15">
                  <c:v>22.743259999999999</c:v>
                </c:pt>
                <c:pt idx="16">
                  <c:v>22.74333</c:v>
                </c:pt>
                <c:pt idx="17">
                  <c:v>22.743770000000001</c:v>
                </c:pt>
                <c:pt idx="18">
                  <c:v>22.744780000000002</c:v>
                </c:pt>
                <c:pt idx="19">
                  <c:v>22.744869999999999</c:v>
                </c:pt>
                <c:pt idx="20">
                  <c:v>22.743369999999999</c:v>
                </c:pt>
                <c:pt idx="21">
                  <c:v>22.745400000000004</c:v>
                </c:pt>
                <c:pt idx="22">
                  <c:v>22.745719999999999</c:v>
                </c:pt>
                <c:pt idx="23">
                  <c:v>22.744119999999999</c:v>
                </c:pt>
                <c:pt idx="24">
                  <c:v>22.742450000000002</c:v>
                </c:pt>
                <c:pt idx="25">
                  <c:v>22.74418</c:v>
                </c:pt>
                <c:pt idx="26">
                  <c:v>22.740840000000002</c:v>
                </c:pt>
                <c:pt idx="27">
                  <c:v>22.742010000000001</c:v>
                </c:pt>
                <c:pt idx="28">
                  <c:v>22.742270000000001</c:v>
                </c:pt>
                <c:pt idx="29">
                  <c:v>22.737760000000002</c:v>
                </c:pt>
                <c:pt idx="30">
                  <c:v>22.740570000000002</c:v>
                </c:pt>
                <c:pt idx="31">
                  <c:v>22.707470000000001</c:v>
                </c:pt>
                <c:pt idx="32">
                  <c:v>22.53669</c:v>
                </c:pt>
                <c:pt idx="33">
                  <c:v>22.535040000000002</c:v>
                </c:pt>
                <c:pt idx="34">
                  <c:v>22.53726</c:v>
                </c:pt>
                <c:pt idx="35">
                  <c:v>22.521709999999999</c:v>
                </c:pt>
                <c:pt idx="36">
                  <c:v>22.484580000000001</c:v>
                </c:pt>
                <c:pt idx="37">
                  <c:v>21.37079</c:v>
                </c:pt>
                <c:pt idx="38">
                  <c:v>22.36806</c:v>
                </c:pt>
                <c:pt idx="39">
                  <c:v>22.304120000000001</c:v>
                </c:pt>
                <c:pt idx="40">
                  <c:v>22.310870000000001</c:v>
                </c:pt>
                <c:pt idx="41">
                  <c:v>22.21885</c:v>
                </c:pt>
                <c:pt idx="42">
                  <c:v>22.145670000000003</c:v>
                </c:pt>
                <c:pt idx="43">
                  <c:v>22.14931</c:v>
                </c:pt>
                <c:pt idx="44">
                  <c:v>22.066110000000002</c:v>
                </c:pt>
                <c:pt idx="45">
                  <c:v>21.824169999999999</c:v>
                </c:pt>
                <c:pt idx="46">
                  <c:v>21.648139999999998</c:v>
                </c:pt>
                <c:pt idx="47">
                  <c:v>21.643150000000002</c:v>
                </c:pt>
                <c:pt idx="48">
                  <c:v>21.639389999999999</c:v>
                </c:pt>
                <c:pt idx="49">
                  <c:v>21.606560000000002</c:v>
                </c:pt>
                <c:pt idx="50">
                  <c:v>21.691459999999999</c:v>
                </c:pt>
                <c:pt idx="51">
                  <c:v>21.84975</c:v>
                </c:pt>
                <c:pt idx="52">
                  <c:v>22.051949999999998</c:v>
                </c:pt>
                <c:pt idx="53">
                  <c:v>21.943379999999998</c:v>
                </c:pt>
                <c:pt idx="54">
                  <c:v>21.912690000000005</c:v>
                </c:pt>
                <c:pt idx="55">
                  <c:v>21.855710000000002</c:v>
                </c:pt>
                <c:pt idx="56">
                  <c:v>21.956669999999999</c:v>
                </c:pt>
                <c:pt idx="57">
                  <c:v>22.01521</c:v>
                </c:pt>
                <c:pt idx="58">
                  <c:v>22.108409999999999</c:v>
                </c:pt>
                <c:pt idx="59">
                  <c:v>22.146800000000002</c:v>
                </c:pt>
                <c:pt idx="60">
                  <c:v>22.236999999999998</c:v>
                </c:pt>
                <c:pt idx="61">
                  <c:v>22.33323</c:v>
                </c:pt>
                <c:pt idx="62">
                  <c:v>22.279450000000001</c:v>
                </c:pt>
                <c:pt idx="63">
                  <c:v>22.290309999999998</c:v>
                </c:pt>
                <c:pt idx="64">
                  <c:v>22.282260000000001</c:v>
                </c:pt>
                <c:pt idx="65">
                  <c:v>22.30284</c:v>
                </c:pt>
                <c:pt idx="66">
                  <c:v>22.369189999999996</c:v>
                </c:pt>
                <c:pt idx="67">
                  <c:v>22.360129999999998</c:v>
                </c:pt>
                <c:pt idx="68">
                  <c:v>22.348990000000001</c:v>
                </c:pt>
                <c:pt idx="69">
                  <c:v>22.334960000000002</c:v>
                </c:pt>
                <c:pt idx="70">
                  <c:v>22.391559999999998</c:v>
                </c:pt>
                <c:pt idx="71">
                  <c:v>22.4666</c:v>
                </c:pt>
                <c:pt idx="72">
                  <c:v>22.494880000000002</c:v>
                </c:pt>
                <c:pt idx="73">
                  <c:v>22.534860000000002</c:v>
                </c:pt>
                <c:pt idx="74">
                  <c:v>22.533100000000001</c:v>
                </c:pt>
                <c:pt idx="75">
                  <c:v>22.53716</c:v>
                </c:pt>
                <c:pt idx="76">
                  <c:v>22.537050000000001</c:v>
                </c:pt>
                <c:pt idx="77">
                  <c:v>22.537390000000002</c:v>
                </c:pt>
                <c:pt idx="78">
                  <c:v>22.537739999999999</c:v>
                </c:pt>
                <c:pt idx="79">
                  <c:v>22.538649999999997</c:v>
                </c:pt>
                <c:pt idx="80">
                  <c:v>22.536190000000001</c:v>
                </c:pt>
                <c:pt idx="81">
                  <c:v>22.536270000000002</c:v>
                </c:pt>
                <c:pt idx="82">
                  <c:v>22.537500000000001</c:v>
                </c:pt>
                <c:pt idx="83">
                  <c:v>22.536819999999999</c:v>
                </c:pt>
                <c:pt idx="84">
                  <c:v>22.539300000000001</c:v>
                </c:pt>
                <c:pt idx="85">
                  <c:v>22.53772</c:v>
                </c:pt>
                <c:pt idx="86">
                  <c:v>22.537970000000001</c:v>
                </c:pt>
                <c:pt idx="87">
                  <c:v>22.53912</c:v>
                </c:pt>
                <c:pt idx="88">
                  <c:v>22.5383</c:v>
                </c:pt>
                <c:pt idx="89">
                  <c:v>22.538729999999997</c:v>
                </c:pt>
                <c:pt idx="90">
                  <c:v>22.540749999999999</c:v>
                </c:pt>
                <c:pt idx="91">
                  <c:v>22.541809999999998</c:v>
                </c:pt>
                <c:pt idx="92">
                  <c:v>22.54176</c:v>
                </c:pt>
                <c:pt idx="93">
                  <c:v>22.539520000000003</c:v>
                </c:pt>
                <c:pt idx="94">
                  <c:v>22.543530000000001</c:v>
                </c:pt>
                <c:pt idx="95">
                  <c:v>22.54194</c:v>
                </c:pt>
              </c:numCache>
            </c:numRef>
          </c:val>
          <c:extLst>
            <c:ext xmlns:c16="http://schemas.microsoft.com/office/drawing/2014/chart" uri="{C3380CC4-5D6E-409C-BE32-E72D297353CC}">
              <c16:uniqueId val="{0000000C-2F32-4707-BB70-AE22619A466F}"/>
            </c:ext>
          </c:extLst>
        </c:ser>
        <c:dLbls>
          <c:showLegendKey val="0"/>
          <c:showVal val="0"/>
          <c:showCatName val="0"/>
          <c:showSerName val="0"/>
          <c:showPercent val="0"/>
          <c:showBubbleSize val="0"/>
        </c:dLbls>
        <c:axId val="1006331264"/>
        <c:axId val="1108078840"/>
      </c:areaChart>
      <c:catAx>
        <c:axId val="1006331264"/>
        <c:scaling>
          <c:orientation val="minMax"/>
        </c:scaling>
        <c:delete val="0"/>
        <c:axPos val="b"/>
        <c:numFmt formatCode="General" sourceLinked="1"/>
        <c:majorTickMark val="out"/>
        <c:minorTickMark val="none"/>
        <c:tickLblPos val="nextTo"/>
        <c:spPr>
          <a:noFill/>
          <a:ln w="9525" cap="flat" cmpd="sng" algn="ctr">
            <a:noFill/>
            <a:round/>
          </a:ln>
          <a:effectLst/>
        </c:spPr>
        <c:txPr>
          <a:bodyPr rot="-60000000" spcFirstLastPara="1" vertOverflow="ellipsis" vert="horz" wrap="square" anchor="ctr" anchorCtr="1"/>
          <a:lstStyle/>
          <a:p>
            <a:pPr>
              <a:defRPr sz="800" b="0" i="0" u="none" strike="noStrike" kern="1200" baseline="0">
                <a:solidFill>
                  <a:schemeClr val="accent1">
                    <a:lumMod val="50000"/>
                  </a:schemeClr>
                </a:solidFill>
                <a:latin typeface="Segoe UI" panose="020B0502040204020203" pitchFamily="34" charset="0"/>
                <a:ea typeface="+mn-ea"/>
                <a:cs typeface="Segoe UI" panose="020B0502040204020203" pitchFamily="34" charset="0"/>
              </a:defRPr>
            </a:pPr>
            <a:endParaRPr lang="es-PE"/>
          </a:p>
        </c:txPr>
        <c:crossAx val="1108078840"/>
        <c:crosses val="autoZero"/>
        <c:auto val="1"/>
        <c:lblAlgn val="ctr"/>
        <c:lblOffset val="100"/>
        <c:noMultiLvlLbl val="0"/>
      </c:catAx>
      <c:valAx>
        <c:axId val="1108078840"/>
        <c:scaling>
          <c:orientation val="minMax"/>
        </c:scaling>
        <c:delete val="0"/>
        <c:axPos val="l"/>
        <c:title>
          <c:tx>
            <c:rich>
              <a:bodyPr rot="-5400000" spcFirstLastPara="1" vertOverflow="ellipsis" vert="horz" wrap="square" anchor="ctr" anchorCtr="1"/>
              <a:lstStyle/>
              <a:p>
                <a:pPr>
                  <a:defRPr sz="800" b="0" i="0" u="none" strike="noStrike" kern="1200" baseline="0">
                    <a:solidFill>
                      <a:schemeClr val="accent1">
                        <a:lumMod val="50000"/>
                      </a:schemeClr>
                    </a:solidFill>
                    <a:latin typeface="Segoe UI" panose="020B0502040204020203" pitchFamily="34" charset="0"/>
                    <a:ea typeface="+mn-ea"/>
                    <a:cs typeface="Segoe UI" panose="020B0502040204020203" pitchFamily="34" charset="0"/>
                  </a:defRPr>
                </a:pPr>
                <a:r>
                  <a:rPr lang="es-PE"/>
                  <a:t>MW</a:t>
                </a:r>
              </a:p>
            </c:rich>
          </c:tx>
          <c:layout>
            <c:manualLayout>
              <c:xMode val="edge"/>
              <c:yMode val="edge"/>
              <c:x val="9.2372657693322782E-3"/>
              <c:y val="0.35791142253030322"/>
            </c:manualLayout>
          </c:layout>
          <c:overlay val="0"/>
          <c:spPr>
            <a:noFill/>
            <a:ln>
              <a:noFill/>
            </a:ln>
            <a:effectLst/>
          </c:spPr>
          <c:txPr>
            <a:bodyPr rot="-5400000" spcFirstLastPara="1" vertOverflow="ellipsis" vert="horz" wrap="square" anchor="ctr" anchorCtr="1"/>
            <a:lstStyle/>
            <a:p>
              <a:pPr>
                <a:defRPr sz="800" b="0" i="0" u="none" strike="noStrike" kern="1200" baseline="0">
                  <a:solidFill>
                    <a:schemeClr val="accent1">
                      <a:lumMod val="50000"/>
                    </a:schemeClr>
                  </a:solidFill>
                  <a:latin typeface="Segoe UI" panose="020B0502040204020203" pitchFamily="34" charset="0"/>
                  <a:ea typeface="+mn-ea"/>
                  <a:cs typeface="Segoe UI" panose="020B0502040204020203" pitchFamily="34" charset="0"/>
                </a:defRPr>
              </a:pPr>
              <a:endParaRPr lang="es-PE"/>
            </a:p>
          </c:txPr>
        </c:title>
        <c:numFmt formatCode="_(* #,##0_);_(* \(#,##0\);_(* &quot;-&quot;_);_(@_)" sourceLinked="0"/>
        <c:majorTickMark val="none"/>
        <c:minorTickMark val="none"/>
        <c:tickLblPos val="nextTo"/>
        <c:spPr>
          <a:noFill/>
          <a:ln>
            <a:noFill/>
          </a:ln>
          <a:effectLst/>
        </c:spPr>
        <c:txPr>
          <a:bodyPr rot="-60000000" spcFirstLastPara="1" vertOverflow="ellipsis" vert="horz" wrap="square" anchor="ctr" anchorCtr="1"/>
          <a:lstStyle/>
          <a:p>
            <a:pPr>
              <a:defRPr sz="800" b="0" i="0" u="none" strike="noStrike" kern="1200" baseline="0">
                <a:solidFill>
                  <a:schemeClr val="accent1">
                    <a:lumMod val="50000"/>
                  </a:schemeClr>
                </a:solidFill>
                <a:latin typeface="Segoe UI" panose="020B0502040204020203" pitchFamily="34" charset="0"/>
                <a:ea typeface="+mn-ea"/>
                <a:cs typeface="Segoe UI" panose="020B0502040204020203" pitchFamily="34" charset="0"/>
              </a:defRPr>
            </a:pPr>
            <a:endParaRPr lang="es-PE"/>
          </a:p>
        </c:txPr>
        <c:crossAx val="1006331264"/>
        <c:crosses val="autoZero"/>
        <c:crossBetween val="midCat"/>
      </c:valAx>
      <c:spPr>
        <a:noFill/>
        <a:ln>
          <a:noFill/>
        </a:ln>
        <a:effectLst/>
      </c:spPr>
    </c:plotArea>
    <c:plotVisOnly val="1"/>
    <c:dispBlanksAs val="zero"/>
    <c:extLst>
      <c:ext xmlns:c16r3="http://schemas.microsoft.com/office/drawing/2017/03/chart" uri="{56B9EC1D-385E-4148-901F-78D8002777C0}">
        <c16r3:dataDisplayOptions16>
          <c16r3:dispNaAsBlank val="1"/>
        </c16r3:dataDisplayOptions16>
      </c:ext>
    </c:extLst>
    <c:showDLblsOverMax val="0"/>
  </c:chart>
  <c:spPr>
    <a:solidFill>
      <a:schemeClr val="bg1">
        <a:lumMod val="95000"/>
      </a:schemeClr>
    </a:solidFill>
    <a:ln w="9525" cap="flat" cmpd="sng" algn="ctr">
      <a:noFill/>
      <a:round/>
    </a:ln>
    <a:effectLst/>
  </c:spPr>
  <c:txPr>
    <a:bodyPr/>
    <a:lstStyle/>
    <a:p>
      <a:pPr>
        <a:defRPr sz="800">
          <a:solidFill>
            <a:schemeClr val="accent1">
              <a:lumMod val="50000"/>
            </a:schemeClr>
          </a:solidFill>
          <a:latin typeface="Segoe UI" panose="020B0502040204020203" pitchFamily="34" charset="0"/>
          <a:cs typeface="Segoe UI" panose="020B0502040204020203" pitchFamily="34" charset="0"/>
        </a:defRPr>
      </a:pPr>
      <a:endParaRPr lang="es-PE"/>
    </a:p>
  </c:txPr>
  <c:printSettings>
    <c:headerFooter/>
    <c:pageMargins b="0.75" l="0.7" r="0.7" t="0.75" header="0.3" footer="0.3"/>
    <c:pageSetup/>
  </c:printSettings>
  <c:userShapes r:id="rId3"/>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5595134478268708E-2"/>
          <c:y val="3.0561571612959682E-2"/>
          <c:w val="0.95843259600952657"/>
          <c:h val="0.88362724584944285"/>
        </c:manualLayout>
      </c:layout>
      <c:lineChart>
        <c:grouping val="standard"/>
        <c:varyColors val="0"/>
        <c:ser>
          <c:idx val="0"/>
          <c:order val="0"/>
          <c:tx>
            <c:strRef>
              <c:f>DATA!$K$38</c:f>
              <c:strCache>
                <c:ptCount val="1"/>
                <c:pt idx="0">
                  <c:v>MÁXIMA DEMANDA HFP</c:v>
                </c:pt>
              </c:strCache>
            </c:strRef>
          </c:tx>
          <c:spPr>
            <a:ln w="25400" cap="rnd">
              <a:solidFill>
                <a:schemeClr val="accent6"/>
              </a:solidFill>
              <a:round/>
            </a:ln>
            <a:effectLst/>
          </c:spPr>
          <c:marker>
            <c:symbol val="circle"/>
            <c:size val="5"/>
            <c:spPr>
              <a:solidFill>
                <a:schemeClr val="accent6">
                  <a:lumMod val="75000"/>
                </a:schemeClr>
              </a:solidFill>
              <a:ln w="9525">
                <a:noFill/>
              </a:ln>
              <a:effectLst/>
            </c:spPr>
          </c:marker>
          <c:dLbls>
            <c:numFmt formatCode="#,##0.00" sourceLinked="0"/>
            <c:spPr>
              <a:no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chemeClr val="accent6">
                        <a:lumMod val="50000"/>
                      </a:schemeClr>
                    </a:solidFill>
                    <a:latin typeface="Segoe UI" panose="020B0502040204020203" pitchFamily="34" charset="0"/>
                    <a:ea typeface="+mn-ea"/>
                    <a:cs typeface="Segoe UI" panose="020B0502040204020203" pitchFamily="34" charset="0"/>
                  </a:defRPr>
                </a:pPr>
                <a:endParaRPr lang="es-PE"/>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DATA!$J$39:$J$50</c:f>
              <c:strCache>
                <c:ptCount val="12"/>
                <c:pt idx="0">
                  <c:v> ENE </c:v>
                </c:pt>
                <c:pt idx="1">
                  <c:v> FEB </c:v>
                </c:pt>
                <c:pt idx="2">
                  <c:v> MAR </c:v>
                </c:pt>
                <c:pt idx="3">
                  <c:v> ABR </c:v>
                </c:pt>
                <c:pt idx="4">
                  <c:v> MAY </c:v>
                </c:pt>
                <c:pt idx="5">
                  <c:v> JUN </c:v>
                </c:pt>
                <c:pt idx="6">
                  <c:v> JUL </c:v>
                </c:pt>
                <c:pt idx="7">
                  <c:v> AGO </c:v>
                </c:pt>
                <c:pt idx="8">
                  <c:v> SET </c:v>
                </c:pt>
                <c:pt idx="9">
                  <c:v> OCT </c:v>
                </c:pt>
                <c:pt idx="10">
                  <c:v> NOV </c:v>
                </c:pt>
                <c:pt idx="11">
                  <c:v> DIC </c:v>
                </c:pt>
              </c:strCache>
            </c:strRef>
          </c:cat>
          <c:val>
            <c:numRef>
              <c:f>DATA!$K$39:$K$50</c:f>
              <c:numCache>
                <c:formatCode>#,##0.00" MW"</c:formatCode>
                <c:ptCount val="12"/>
                <c:pt idx="0">
                  <c:v>7227.9465200000004</c:v>
                </c:pt>
                <c:pt idx="1">
                  <c:v>7411.6163100000003</c:v>
                </c:pt>
                <c:pt idx="2">
                  <c:v>7241.0209999999997</c:v>
                </c:pt>
                <c:pt idx="3">
                  <c:v>7073.5118700000003</c:v>
                </c:pt>
                <c:pt idx="4">
                  <c:v>7081.1753699999999</c:v>
                </c:pt>
                <c:pt idx="5">
                  <c:v>7132.3179600000003</c:v>
                </c:pt>
                <c:pt idx="6">
                  <c:v>7127.3262599999998</c:v>
                </c:pt>
                <c:pt idx="7">
                  <c:v>7154.4312499999996</c:v>
                </c:pt>
                <c:pt idx="8">
                  <c:v>7304.5081200000004</c:v>
                </c:pt>
                <c:pt idx="9">
                  <c:v>7412.5516399999997</c:v>
                </c:pt>
                <c:pt idx="10">
                  <c:v>7601.2831200000001</c:v>
                </c:pt>
                <c:pt idx="11">
                  <c:v>7652.93642</c:v>
                </c:pt>
              </c:numCache>
            </c:numRef>
          </c:val>
          <c:smooth val="0"/>
          <c:extLst>
            <c:ext xmlns:c16="http://schemas.microsoft.com/office/drawing/2014/chart" uri="{C3380CC4-5D6E-409C-BE32-E72D297353CC}">
              <c16:uniqueId val="{00000000-9F7A-42BA-83CD-F5D9C07A7E23}"/>
            </c:ext>
          </c:extLst>
        </c:ser>
        <c:ser>
          <c:idx val="1"/>
          <c:order val="1"/>
          <c:tx>
            <c:strRef>
              <c:f>DATA!$L$38</c:f>
              <c:strCache>
                <c:ptCount val="1"/>
                <c:pt idx="0">
                  <c:v>MÁXIMA DEMANDA HP</c:v>
                </c:pt>
              </c:strCache>
            </c:strRef>
          </c:tx>
          <c:spPr>
            <a:ln w="25400" cap="rnd">
              <a:solidFill>
                <a:srgbClr val="00B0F0"/>
              </a:solidFill>
              <a:round/>
            </a:ln>
            <a:effectLst/>
          </c:spPr>
          <c:marker>
            <c:symbol val="circle"/>
            <c:size val="5"/>
            <c:spPr>
              <a:solidFill>
                <a:schemeClr val="accent1"/>
              </a:solidFill>
              <a:ln w="9525">
                <a:noFill/>
              </a:ln>
              <a:effectLst/>
            </c:spPr>
          </c:marker>
          <c:dLbls>
            <c:dLbl>
              <c:idx val="8"/>
              <c:layout>
                <c:manualLayout>
                  <c:x val="-3.9932096625714959E-2"/>
                  <c:y val="3.7014285401763304E-2"/>
                </c:manualLayout>
              </c:layout>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9F7A-42BA-83CD-F5D9C07A7E23}"/>
                </c:ext>
              </c:extLst>
            </c:dLbl>
            <c:numFmt formatCode="#,##0.00" sourceLinked="0"/>
            <c:spPr>
              <a:no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chemeClr val="accent1">
                        <a:lumMod val="50000"/>
                      </a:schemeClr>
                    </a:solidFill>
                    <a:latin typeface="Segoe UI" panose="020B0502040204020203" pitchFamily="34" charset="0"/>
                    <a:ea typeface="+mn-ea"/>
                    <a:cs typeface="Segoe UI" panose="020B0502040204020203" pitchFamily="34" charset="0"/>
                  </a:defRPr>
                </a:pPr>
                <a:endParaRPr lang="es-PE"/>
              </a:p>
            </c:txPr>
            <c:dLblPos val="b"/>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DATA!$J$39:$J$50</c:f>
              <c:strCache>
                <c:ptCount val="12"/>
                <c:pt idx="0">
                  <c:v> ENE </c:v>
                </c:pt>
                <c:pt idx="1">
                  <c:v> FEB </c:v>
                </c:pt>
                <c:pt idx="2">
                  <c:v> MAR </c:v>
                </c:pt>
                <c:pt idx="3">
                  <c:v> ABR </c:v>
                </c:pt>
                <c:pt idx="4">
                  <c:v> MAY </c:v>
                </c:pt>
                <c:pt idx="5">
                  <c:v> JUN </c:v>
                </c:pt>
                <c:pt idx="6">
                  <c:v> JUL </c:v>
                </c:pt>
                <c:pt idx="7">
                  <c:v> AGO </c:v>
                </c:pt>
                <c:pt idx="8">
                  <c:v> SET </c:v>
                </c:pt>
                <c:pt idx="9">
                  <c:v> OCT </c:v>
                </c:pt>
                <c:pt idx="10">
                  <c:v> NOV </c:v>
                </c:pt>
                <c:pt idx="11">
                  <c:v> DIC </c:v>
                </c:pt>
              </c:strCache>
            </c:strRef>
          </c:cat>
          <c:val>
            <c:numRef>
              <c:f>DATA!$L$39:$L$50</c:f>
              <c:numCache>
                <c:formatCode>#,##0.00" MW"</c:formatCode>
                <c:ptCount val="12"/>
                <c:pt idx="0">
                  <c:v>7070.2817500000001</c:v>
                </c:pt>
                <c:pt idx="1">
                  <c:v>7146.76458</c:v>
                </c:pt>
                <c:pt idx="2">
                  <c:v>7065.4227899999996</c:v>
                </c:pt>
                <c:pt idx="3">
                  <c:v>7024.3042299999997</c:v>
                </c:pt>
                <c:pt idx="4">
                  <c:v>6961.3677799999996</c:v>
                </c:pt>
                <c:pt idx="5">
                  <c:v>7069.9081200000001</c:v>
                </c:pt>
                <c:pt idx="6">
                  <c:v>7113.7579900000001</c:v>
                </c:pt>
                <c:pt idx="7">
                  <c:v>7073.7191999999995</c:v>
                </c:pt>
                <c:pt idx="8">
                  <c:v>7315.8014000000003</c:v>
                </c:pt>
                <c:pt idx="9">
                  <c:v>7309.35844</c:v>
                </c:pt>
                <c:pt idx="10">
                  <c:v>7426.5747700000002</c:v>
                </c:pt>
                <c:pt idx="11">
                  <c:v>7467.44974</c:v>
                </c:pt>
              </c:numCache>
            </c:numRef>
          </c:val>
          <c:smooth val="0"/>
          <c:extLst>
            <c:ext xmlns:c16="http://schemas.microsoft.com/office/drawing/2014/chart" uri="{C3380CC4-5D6E-409C-BE32-E72D297353CC}">
              <c16:uniqueId val="{00000001-9F7A-42BA-83CD-F5D9C07A7E23}"/>
            </c:ext>
          </c:extLst>
        </c:ser>
        <c:dLbls>
          <c:showLegendKey val="0"/>
          <c:showVal val="0"/>
          <c:showCatName val="0"/>
          <c:showSerName val="0"/>
          <c:showPercent val="0"/>
          <c:showBubbleSize val="0"/>
        </c:dLbls>
        <c:marker val="1"/>
        <c:smooth val="0"/>
        <c:axId val="668348616"/>
        <c:axId val="668348944"/>
      </c:lineChart>
      <c:catAx>
        <c:axId val="6683486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baseline="0">
                <a:solidFill>
                  <a:schemeClr val="accent1">
                    <a:lumMod val="50000"/>
                  </a:schemeClr>
                </a:solidFill>
                <a:latin typeface="Segoe UI" panose="020B0502040204020203" pitchFamily="34" charset="0"/>
                <a:ea typeface="+mn-ea"/>
                <a:cs typeface="Segoe UI" panose="020B0502040204020203" pitchFamily="34" charset="0"/>
              </a:defRPr>
            </a:pPr>
            <a:endParaRPr lang="es-PE"/>
          </a:p>
        </c:txPr>
        <c:crossAx val="668348944"/>
        <c:crosses val="autoZero"/>
        <c:auto val="1"/>
        <c:lblAlgn val="ctr"/>
        <c:lblOffset val="100"/>
        <c:noMultiLvlLbl val="0"/>
      </c:catAx>
      <c:valAx>
        <c:axId val="668348944"/>
        <c:scaling>
          <c:orientation val="minMax"/>
        </c:scaling>
        <c:delete val="1"/>
        <c:axPos val="l"/>
        <c:numFmt formatCode="General" sourceLinked="0"/>
        <c:majorTickMark val="none"/>
        <c:minorTickMark val="none"/>
        <c:tickLblPos val="nextTo"/>
        <c:crossAx val="668348616"/>
        <c:crosses val="autoZero"/>
        <c:crossBetween val="between"/>
      </c:valAx>
      <c:spPr>
        <a:noFill/>
        <a:ln>
          <a:noFill/>
        </a:ln>
        <a:effectLst/>
      </c:spPr>
    </c:plotArea>
    <c:legend>
      <c:legendPos val="b"/>
      <c:layout>
        <c:manualLayout>
          <c:xMode val="edge"/>
          <c:yMode val="edge"/>
          <c:x val="0.30961512206073705"/>
          <c:y val="7.1289743006595407E-2"/>
          <c:w val="0.37512643320122258"/>
          <c:h val="4.7768705935865366E-2"/>
        </c:manualLayout>
      </c:layout>
      <c:overlay val="0"/>
      <c:spPr>
        <a:noFill/>
        <a:ln>
          <a:noFill/>
        </a:ln>
        <a:effectLst/>
      </c:spPr>
      <c:txPr>
        <a:bodyPr rot="0" spcFirstLastPara="1" vertOverflow="ellipsis" vert="horz" wrap="square" anchor="ctr" anchorCtr="1"/>
        <a:lstStyle/>
        <a:p>
          <a:pPr>
            <a:defRPr sz="800" b="0" i="0" u="none" strike="noStrike" kern="1200" baseline="0">
              <a:solidFill>
                <a:schemeClr val="accent1">
                  <a:lumMod val="50000"/>
                </a:schemeClr>
              </a:solidFill>
              <a:latin typeface="Segoe UI" panose="020B0502040204020203" pitchFamily="34" charset="0"/>
              <a:ea typeface="+mn-ea"/>
              <a:cs typeface="Segoe UI" panose="020B0502040204020203" pitchFamily="34" charset="0"/>
            </a:defRPr>
          </a:pPr>
          <a:endParaRPr lang="es-P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lumMod val="95000"/>
      </a:schemeClr>
    </a:solidFill>
    <a:ln w="9525" cap="flat" cmpd="sng" algn="ctr">
      <a:noFill/>
      <a:round/>
    </a:ln>
    <a:effectLst/>
  </c:spPr>
  <c:txPr>
    <a:bodyPr/>
    <a:lstStyle/>
    <a:p>
      <a:pPr>
        <a:defRPr sz="800">
          <a:solidFill>
            <a:schemeClr val="accent1">
              <a:lumMod val="50000"/>
            </a:schemeClr>
          </a:solidFill>
          <a:latin typeface="Segoe UI" panose="020B0502040204020203" pitchFamily="34" charset="0"/>
          <a:cs typeface="Segoe UI" panose="020B0502040204020203" pitchFamily="34" charset="0"/>
        </a:defRPr>
      </a:pPr>
      <a:endParaRPr lang="es-PE"/>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1831266189765496E-2"/>
          <c:y val="8.0880609306423767E-2"/>
          <c:w val="0.73078201305094825"/>
          <c:h val="0.83041999511709208"/>
        </c:manualLayout>
      </c:layout>
      <c:lineChart>
        <c:grouping val="standard"/>
        <c:varyColors val="0"/>
        <c:ser>
          <c:idx val="0"/>
          <c:order val="0"/>
          <c:tx>
            <c:strRef>
              <c:f>DATA!$C$220</c:f>
              <c:strCache>
                <c:ptCount val="1"/>
                <c:pt idx="0">
                  <c:v>ACEROS AREQUIPA</c:v>
                </c:pt>
              </c:strCache>
            </c:strRef>
          </c:tx>
          <c:spPr>
            <a:ln w="19050" cap="rnd" cmpd="sng" algn="ctr">
              <a:solidFill>
                <a:schemeClr val="accent1"/>
              </a:solidFill>
              <a:prstDash val="solid"/>
              <a:round/>
            </a:ln>
            <a:effectLst/>
          </c:spPr>
          <c:marker>
            <c:symbol val="circle"/>
            <c:size val="5"/>
            <c:spPr>
              <a:noFill/>
              <a:ln w="6350" cap="flat" cmpd="sng" algn="ctr">
                <a:noFill/>
                <a:prstDash val="solid"/>
                <a:round/>
              </a:ln>
              <a:effectLst/>
            </c:spPr>
          </c:marker>
          <c:cat>
            <c:numRef>
              <c:f>DATA!$B$221:$B$316</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DATA!$M$221:$M$316</c:f>
              <c:numCache>
                <c:formatCode>General</c:formatCode>
                <c:ptCount val="96"/>
                <c:pt idx="0">
                  <c:v>96.14</c:v>
                </c:pt>
                <c:pt idx="1">
                  <c:v>102.37</c:v>
                </c:pt>
                <c:pt idx="2">
                  <c:v>101.25</c:v>
                </c:pt>
                <c:pt idx="3">
                  <c:v>51.29</c:v>
                </c:pt>
                <c:pt idx="4">
                  <c:v>144.03</c:v>
                </c:pt>
                <c:pt idx="5">
                  <c:v>100.34</c:v>
                </c:pt>
                <c:pt idx="6">
                  <c:v>135.69999999999999</c:v>
                </c:pt>
                <c:pt idx="7">
                  <c:v>141.03</c:v>
                </c:pt>
                <c:pt idx="8">
                  <c:v>105.88</c:v>
                </c:pt>
                <c:pt idx="9">
                  <c:v>135.54</c:v>
                </c:pt>
                <c:pt idx="10">
                  <c:v>119.95</c:v>
                </c:pt>
                <c:pt idx="11">
                  <c:v>103.45</c:v>
                </c:pt>
                <c:pt idx="12">
                  <c:v>144.72999999999999</c:v>
                </c:pt>
                <c:pt idx="13">
                  <c:v>122.67</c:v>
                </c:pt>
                <c:pt idx="14">
                  <c:v>129.74</c:v>
                </c:pt>
                <c:pt idx="15">
                  <c:v>156.25</c:v>
                </c:pt>
                <c:pt idx="16">
                  <c:v>101.68</c:v>
                </c:pt>
                <c:pt idx="17">
                  <c:v>144.9</c:v>
                </c:pt>
                <c:pt idx="18">
                  <c:v>119.33</c:v>
                </c:pt>
                <c:pt idx="19">
                  <c:v>135.28</c:v>
                </c:pt>
                <c:pt idx="20">
                  <c:v>156.36000000000001</c:v>
                </c:pt>
                <c:pt idx="21">
                  <c:v>101.24</c:v>
                </c:pt>
                <c:pt idx="22">
                  <c:v>143.22999999999999</c:v>
                </c:pt>
                <c:pt idx="23">
                  <c:v>113.93</c:v>
                </c:pt>
                <c:pt idx="24">
                  <c:v>136.63</c:v>
                </c:pt>
                <c:pt idx="25">
                  <c:v>157.82</c:v>
                </c:pt>
                <c:pt idx="26">
                  <c:v>93.9</c:v>
                </c:pt>
                <c:pt idx="27">
                  <c:v>127.43</c:v>
                </c:pt>
                <c:pt idx="28">
                  <c:v>151.63999999999999</c:v>
                </c:pt>
                <c:pt idx="29">
                  <c:v>56.5</c:v>
                </c:pt>
                <c:pt idx="30">
                  <c:v>126.51</c:v>
                </c:pt>
                <c:pt idx="31">
                  <c:v>160.16</c:v>
                </c:pt>
                <c:pt idx="32">
                  <c:v>91.65</c:v>
                </c:pt>
                <c:pt idx="33">
                  <c:v>122.22</c:v>
                </c:pt>
                <c:pt idx="34">
                  <c:v>103.91</c:v>
                </c:pt>
                <c:pt idx="35">
                  <c:v>118.3</c:v>
                </c:pt>
                <c:pt idx="36">
                  <c:v>148.19999999999999</c:v>
                </c:pt>
                <c:pt idx="37">
                  <c:v>76.819999999999993</c:v>
                </c:pt>
                <c:pt idx="38">
                  <c:v>117.33</c:v>
                </c:pt>
                <c:pt idx="39">
                  <c:v>132.83000000000001</c:v>
                </c:pt>
                <c:pt idx="40">
                  <c:v>77.819999999999993</c:v>
                </c:pt>
                <c:pt idx="41">
                  <c:v>104.54</c:v>
                </c:pt>
                <c:pt idx="42">
                  <c:v>127.98</c:v>
                </c:pt>
                <c:pt idx="43">
                  <c:v>70.75</c:v>
                </c:pt>
                <c:pt idx="44">
                  <c:v>115.91</c:v>
                </c:pt>
                <c:pt idx="45">
                  <c:v>120.82</c:v>
                </c:pt>
                <c:pt idx="46">
                  <c:v>108.39</c:v>
                </c:pt>
                <c:pt idx="47">
                  <c:v>128.35</c:v>
                </c:pt>
                <c:pt idx="48">
                  <c:v>81.23</c:v>
                </c:pt>
                <c:pt idx="49">
                  <c:v>115.93</c:v>
                </c:pt>
                <c:pt idx="50">
                  <c:v>130.26</c:v>
                </c:pt>
                <c:pt idx="51">
                  <c:v>92.24</c:v>
                </c:pt>
                <c:pt idx="52">
                  <c:v>124.9</c:v>
                </c:pt>
                <c:pt idx="53">
                  <c:v>150.4</c:v>
                </c:pt>
                <c:pt idx="54">
                  <c:v>70.36</c:v>
                </c:pt>
                <c:pt idx="55">
                  <c:v>130.58000000000001</c:v>
                </c:pt>
                <c:pt idx="56">
                  <c:v>134</c:v>
                </c:pt>
                <c:pt idx="57">
                  <c:v>94.82</c:v>
                </c:pt>
                <c:pt idx="58">
                  <c:v>135.57</c:v>
                </c:pt>
                <c:pt idx="59">
                  <c:v>94.7</c:v>
                </c:pt>
                <c:pt idx="60">
                  <c:v>117.47</c:v>
                </c:pt>
                <c:pt idx="61">
                  <c:v>149.66999999999999</c:v>
                </c:pt>
                <c:pt idx="62">
                  <c:v>80.540000000000006</c:v>
                </c:pt>
                <c:pt idx="63">
                  <c:v>124.74</c:v>
                </c:pt>
                <c:pt idx="64">
                  <c:v>136.16999999999999</c:v>
                </c:pt>
                <c:pt idx="65">
                  <c:v>41.94</c:v>
                </c:pt>
                <c:pt idx="66">
                  <c:v>43.53</c:v>
                </c:pt>
                <c:pt idx="67">
                  <c:v>59.69</c:v>
                </c:pt>
                <c:pt idx="68">
                  <c:v>111.47</c:v>
                </c:pt>
                <c:pt idx="69">
                  <c:v>42.03</c:v>
                </c:pt>
                <c:pt idx="70">
                  <c:v>40.18</c:v>
                </c:pt>
                <c:pt idx="71">
                  <c:v>42.19</c:v>
                </c:pt>
                <c:pt idx="72">
                  <c:v>41.21</c:v>
                </c:pt>
                <c:pt idx="73">
                  <c:v>37.06</c:v>
                </c:pt>
                <c:pt idx="74">
                  <c:v>41.49</c:v>
                </c:pt>
                <c:pt idx="75">
                  <c:v>35.97</c:v>
                </c:pt>
                <c:pt idx="76">
                  <c:v>34.590000000000003</c:v>
                </c:pt>
                <c:pt idx="77">
                  <c:v>35.92</c:v>
                </c:pt>
                <c:pt idx="78">
                  <c:v>40.42</c:v>
                </c:pt>
                <c:pt idx="79">
                  <c:v>143.65</c:v>
                </c:pt>
                <c:pt idx="80">
                  <c:v>80.23</c:v>
                </c:pt>
                <c:pt idx="81">
                  <c:v>40.75</c:v>
                </c:pt>
                <c:pt idx="82">
                  <c:v>56.87</c:v>
                </c:pt>
                <c:pt idx="83">
                  <c:v>53.37</c:v>
                </c:pt>
                <c:pt idx="84">
                  <c:v>116.47</c:v>
                </c:pt>
                <c:pt idx="85">
                  <c:v>152.09</c:v>
                </c:pt>
                <c:pt idx="86">
                  <c:v>98.19</c:v>
                </c:pt>
                <c:pt idx="87">
                  <c:v>133.55000000000001</c:v>
                </c:pt>
                <c:pt idx="88">
                  <c:v>116.55</c:v>
                </c:pt>
                <c:pt idx="89">
                  <c:v>120.2</c:v>
                </c:pt>
                <c:pt idx="90">
                  <c:v>158.76</c:v>
                </c:pt>
                <c:pt idx="91">
                  <c:v>94.53</c:v>
                </c:pt>
                <c:pt idx="92">
                  <c:v>125.85</c:v>
                </c:pt>
                <c:pt idx="93">
                  <c:v>110.82</c:v>
                </c:pt>
                <c:pt idx="94">
                  <c:v>116.53</c:v>
                </c:pt>
                <c:pt idx="95">
                  <c:v>155.87</c:v>
                </c:pt>
              </c:numCache>
            </c:numRef>
          </c:val>
          <c:smooth val="0"/>
          <c:extLst>
            <c:ext xmlns:c16="http://schemas.microsoft.com/office/drawing/2014/chart" uri="{C3380CC4-5D6E-409C-BE32-E72D297353CC}">
              <c16:uniqueId val="{00000000-C0FD-4CFF-9EA4-1227E48C7119}"/>
            </c:ext>
          </c:extLst>
        </c:ser>
        <c:ser>
          <c:idx val="1"/>
          <c:order val="1"/>
          <c:tx>
            <c:strRef>
              <c:f>DATA!$D$220</c:f>
              <c:strCache>
                <c:ptCount val="1"/>
                <c:pt idx="0">
                  <c:v>ANGLO AMERICAN QUELLAVECO</c:v>
                </c:pt>
              </c:strCache>
            </c:strRef>
          </c:tx>
          <c:spPr>
            <a:ln w="19050" cap="rnd" cmpd="sng" algn="ctr">
              <a:solidFill>
                <a:schemeClr val="accent2"/>
              </a:solidFill>
              <a:prstDash val="solid"/>
              <a:round/>
            </a:ln>
            <a:effectLst/>
          </c:spPr>
          <c:marker>
            <c:symbol val="x"/>
            <c:size val="5"/>
            <c:spPr>
              <a:noFill/>
              <a:ln w="6350" cap="flat" cmpd="sng" algn="ctr">
                <a:noFill/>
                <a:prstDash val="solid"/>
                <a:round/>
              </a:ln>
              <a:effectLst/>
            </c:spPr>
          </c:marker>
          <c:cat>
            <c:numRef>
              <c:f>DATA!$B$221:$B$316</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DATA!$N$221:$N$316</c:f>
              <c:numCache>
                <c:formatCode>General</c:formatCode>
                <c:ptCount val="96"/>
                <c:pt idx="0">
                  <c:v>123.73</c:v>
                </c:pt>
                <c:pt idx="1">
                  <c:v>118.84</c:v>
                </c:pt>
                <c:pt idx="2">
                  <c:v>121.99</c:v>
                </c:pt>
                <c:pt idx="3">
                  <c:v>121.4</c:v>
                </c:pt>
                <c:pt idx="4">
                  <c:v>122.01</c:v>
                </c:pt>
                <c:pt idx="5">
                  <c:v>121.04</c:v>
                </c:pt>
                <c:pt idx="6">
                  <c:v>125.29</c:v>
                </c:pt>
                <c:pt idx="7">
                  <c:v>123.51</c:v>
                </c:pt>
                <c:pt idx="8">
                  <c:v>123.62</c:v>
                </c:pt>
                <c:pt idx="9">
                  <c:v>120.84</c:v>
                </c:pt>
                <c:pt idx="10">
                  <c:v>124.12</c:v>
                </c:pt>
                <c:pt idx="11">
                  <c:v>123.55</c:v>
                </c:pt>
                <c:pt idx="12">
                  <c:v>122.77</c:v>
                </c:pt>
                <c:pt idx="13">
                  <c:v>122.7</c:v>
                </c:pt>
                <c:pt idx="14">
                  <c:v>123.38</c:v>
                </c:pt>
                <c:pt idx="15">
                  <c:v>125.25</c:v>
                </c:pt>
                <c:pt idx="16">
                  <c:v>126.39</c:v>
                </c:pt>
                <c:pt idx="17">
                  <c:v>126.15</c:v>
                </c:pt>
                <c:pt idx="18">
                  <c:v>123.97</c:v>
                </c:pt>
                <c:pt idx="19">
                  <c:v>125.41</c:v>
                </c:pt>
                <c:pt idx="20">
                  <c:v>124.28</c:v>
                </c:pt>
                <c:pt idx="21">
                  <c:v>122.45</c:v>
                </c:pt>
                <c:pt idx="22">
                  <c:v>122.1</c:v>
                </c:pt>
                <c:pt idx="23">
                  <c:v>122.92</c:v>
                </c:pt>
                <c:pt idx="24">
                  <c:v>123.24</c:v>
                </c:pt>
                <c:pt idx="25">
                  <c:v>123.5</c:v>
                </c:pt>
                <c:pt idx="26">
                  <c:v>123.38</c:v>
                </c:pt>
                <c:pt idx="27">
                  <c:v>122.12</c:v>
                </c:pt>
                <c:pt idx="28">
                  <c:v>121.12</c:v>
                </c:pt>
                <c:pt idx="29">
                  <c:v>118.69</c:v>
                </c:pt>
                <c:pt idx="30">
                  <c:v>117.99</c:v>
                </c:pt>
                <c:pt idx="31">
                  <c:v>118.12</c:v>
                </c:pt>
                <c:pt idx="32">
                  <c:v>117.69</c:v>
                </c:pt>
                <c:pt idx="33">
                  <c:v>121.73</c:v>
                </c:pt>
                <c:pt idx="34">
                  <c:v>120.68</c:v>
                </c:pt>
                <c:pt idx="35">
                  <c:v>118.38</c:v>
                </c:pt>
                <c:pt idx="36">
                  <c:v>117.71</c:v>
                </c:pt>
                <c:pt idx="37">
                  <c:v>119.92</c:v>
                </c:pt>
                <c:pt idx="38">
                  <c:v>122.44</c:v>
                </c:pt>
                <c:pt idx="39">
                  <c:v>121.55</c:v>
                </c:pt>
                <c:pt idx="40">
                  <c:v>124.37</c:v>
                </c:pt>
                <c:pt idx="41">
                  <c:v>124.01</c:v>
                </c:pt>
                <c:pt idx="42">
                  <c:v>123.08</c:v>
                </c:pt>
                <c:pt idx="43">
                  <c:v>122.8</c:v>
                </c:pt>
                <c:pt idx="44">
                  <c:v>122.3</c:v>
                </c:pt>
                <c:pt idx="45">
                  <c:v>121.96</c:v>
                </c:pt>
                <c:pt idx="46">
                  <c:v>122.57</c:v>
                </c:pt>
                <c:pt idx="47">
                  <c:v>120.36</c:v>
                </c:pt>
                <c:pt idx="48">
                  <c:v>121.9</c:v>
                </c:pt>
                <c:pt idx="49">
                  <c:v>122.46</c:v>
                </c:pt>
                <c:pt idx="50">
                  <c:v>123.6</c:v>
                </c:pt>
                <c:pt idx="51">
                  <c:v>124.09</c:v>
                </c:pt>
                <c:pt idx="52">
                  <c:v>123.93</c:v>
                </c:pt>
                <c:pt idx="53">
                  <c:v>120.94</c:v>
                </c:pt>
                <c:pt idx="54">
                  <c:v>120.84</c:v>
                </c:pt>
                <c:pt idx="55">
                  <c:v>121.16</c:v>
                </c:pt>
                <c:pt idx="56">
                  <c:v>122.46</c:v>
                </c:pt>
                <c:pt idx="57">
                  <c:v>122.99</c:v>
                </c:pt>
                <c:pt idx="58">
                  <c:v>122.74</c:v>
                </c:pt>
                <c:pt idx="59">
                  <c:v>120.29</c:v>
                </c:pt>
                <c:pt idx="60">
                  <c:v>121.43</c:v>
                </c:pt>
                <c:pt idx="61">
                  <c:v>121.5</c:v>
                </c:pt>
                <c:pt idx="62">
                  <c:v>120.9</c:v>
                </c:pt>
                <c:pt idx="63">
                  <c:v>122.46</c:v>
                </c:pt>
                <c:pt idx="64">
                  <c:v>124.21</c:v>
                </c:pt>
                <c:pt idx="65">
                  <c:v>125.18</c:v>
                </c:pt>
                <c:pt idx="66">
                  <c:v>126.17</c:v>
                </c:pt>
                <c:pt idx="67">
                  <c:v>125.28</c:v>
                </c:pt>
                <c:pt idx="68">
                  <c:v>124.79</c:v>
                </c:pt>
                <c:pt idx="69">
                  <c:v>123.36</c:v>
                </c:pt>
                <c:pt idx="70">
                  <c:v>122.46</c:v>
                </c:pt>
                <c:pt idx="71">
                  <c:v>123.45</c:v>
                </c:pt>
                <c:pt idx="72">
                  <c:v>123.87</c:v>
                </c:pt>
                <c:pt idx="73">
                  <c:v>123.17</c:v>
                </c:pt>
                <c:pt idx="74">
                  <c:v>122.85</c:v>
                </c:pt>
                <c:pt idx="75">
                  <c:v>123.95</c:v>
                </c:pt>
                <c:pt idx="76">
                  <c:v>124.45</c:v>
                </c:pt>
                <c:pt idx="77">
                  <c:v>123.83</c:v>
                </c:pt>
                <c:pt idx="78">
                  <c:v>124.57</c:v>
                </c:pt>
                <c:pt idx="79">
                  <c:v>126.66</c:v>
                </c:pt>
                <c:pt idx="80">
                  <c:v>126.11</c:v>
                </c:pt>
                <c:pt idx="81">
                  <c:v>124.33</c:v>
                </c:pt>
                <c:pt idx="82">
                  <c:v>121.09</c:v>
                </c:pt>
                <c:pt idx="83">
                  <c:v>121.83</c:v>
                </c:pt>
                <c:pt idx="84">
                  <c:v>124.57</c:v>
                </c:pt>
                <c:pt idx="85">
                  <c:v>124.73</c:v>
                </c:pt>
                <c:pt idx="86">
                  <c:v>125.61</c:v>
                </c:pt>
                <c:pt idx="87">
                  <c:v>126.24</c:v>
                </c:pt>
                <c:pt idx="88">
                  <c:v>126.82</c:v>
                </c:pt>
                <c:pt idx="89">
                  <c:v>126.16</c:v>
                </c:pt>
                <c:pt idx="90">
                  <c:v>125.77</c:v>
                </c:pt>
                <c:pt idx="91">
                  <c:v>126.13</c:v>
                </c:pt>
                <c:pt idx="92">
                  <c:v>125.7</c:v>
                </c:pt>
                <c:pt idx="93">
                  <c:v>125.56</c:v>
                </c:pt>
                <c:pt idx="94">
                  <c:v>123.37</c:v>
                </c:pt>
                <c:pt idx="95">
                  <c:v>124.76</c:v>
                </c:pt>
              </c:numCache>
            </c:numRef>
          </c:val>
          <c:smooth val="0"/>
          <c:extLst>
            <c:ext xmlns:c16="http://schemas.microsoft.com/office/drawing/2014/chart" uri="{C3380CC4-5D6E-409C-BE32-E72D297353CC}">
              <c16:uniqueId val="{00000001-C0FD-4CFF-9EA4-1227E48C7119}"/>
            </c:ext>
          </c:extLst>
        </c:ser>
        <c:ser>
          <c:idx val="2"/>
          <c:order val="2"/>
          <c:tx>
            <c:strRef>
              <c:f>DATA!$E$220</c:f>
              <c:strCache>
                <c:ptCount val="1"/>
                <c:pt idx="0">
                  <c:v>COMPAÑIA MINERA ANTAPACCAY</c:v>
                </c:pt>
              </c:strCache>
            </c:strRef>
          </c:tx>
          <c:spPr>
            <a:ln w="19050" cap="rnd" cmpd="sng" algn="ctr">
              <a:solidFill>
                <a:schemeClr val="accent3"/>
              </a:solidFill>
              <a:prstDash val="solid"/>
              <a:round/>
            </a:ln>
            <a:effectLst/>
          </c:spPr>
          <c:marker>
            <c:symbol val="none"/>
          </c:marker>
          <c:cat>
            <c:numRef>
              <c:f>DATA!$B$221:$B$316</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DATA!$O$221:$O$316</c:f>
              <c:numCache>
                <c:formatCode>General</c:formatCode>
                <c:ptCount val="96"/>
                <c:pt idx="0">
                  <c:v>121.97</c:v>
                </c:pt>
                <c:pt idx="1">
                  <c:v>126.56</c:v>
                </c:pt>
                <c:pt idx="2">
                  <c:v>121.06</c:v>
                </c:pt>
                <c:pt idx="3">
                  <c:v>118.75</c:v>
                </c:pt>
                <c:pt idx="4">
                  <c:v>122.71</c:v>
                </c:pt>
                <c:pt idx="5">
                  <c:v>124.32</c:v>
                </c:pt>
                <c:pt idx="6">
                  <c:v>125.49</c:v>
                </c:pt>
                <c:pt idx="7">
                  <c:v>123.06</c:v>
                </c:pt>
                <c:pt idx="8">
                  <c:v>120.56</c:v>
                </c:pt>
                <c:pt idx="9">
                  <c:v>120.08</c:v>
                </c:pt>
                <c:pt idx="10">
                  <c:v>123.46</c:v>
                </c:pt>
                <c:pt idx="11">
                  <c:v>123.43</c:v>
                </c:pt>
                <c:pt idx="12">
                  <c:v>124.71</c:v>
                </c:pt>
                <c:pt idx="13">
                  <c:v>124.87</c:v>
                </c:pt>
                <c:pt idx="14">
                  <c:v>126.28</c:v>
                </c:pt>
                <c:pt idx="15">
                  <c:v>124.31</c:v>
                </c:pt>
                <c:pt idx="16">
                  <c:v>125.73</c:v>
                </c:pt>
                <c:pt idx="17">
                  <c:v>124.83</c:v>
                </c:pt>
                <c:pt idx="18">
                  <c:v>122.11</c:v>
                </c:pt>
                <c:pt idx="19">
                  <c:v>124.54</c:v>
                </c:pt>
                <c:pt idx="20">
                  <c:v>126.06</c:v>
                </c:pt>
                <c:pt idx="21">
                  <c:v>126.18</c:v>
                </c:pt>
                <c:pt idx="22">
                  <c:v>125.14</c:v>
                </c:pt>
                <c:pt idx="23">
                  <c:v>125.32</c:v>
                </c:pt>
                <c:pt idx="24">
                  <c:v>125.85</c:v>
                </c:pt>
                <c:pt idx="25">
                  <c:v>124.49</c:v>
                </c:pt>
                <c:pt idx="26">
                  <c:v>120.75</c:v>
                </c:pt>
                <c:pt idx="27">
                  <c:v>119.34</c:v>
                </c:pt>
                <c:pt idx="28">
                  <c:v>118.11</c:v>
                </c:pt>
                <c:pt idx="29">
                  <c:v>120.76</c:v>
                </c:pt>
                <c:pt idx="30">
                  <c:v>120.87</c:v>
                </c:pt>
                <c:pt idx="31">
                  <c:v>122.85</c:v>
                </c:pt>
                <c:pt idx="32">
                  <c:v>120.38</c:v>
                </c:pt>
                <c:pt idx="33">
                  <c:v>121.55</c:v>
                </c:pt>
                <c:pt idx="34">
                  <c:v>121.45</c:v>
                </c:pt>
                <c:pt idx="35">
                  <c:v>121.9</c:v>
                </c:pt>
                <c:pt idx="36">
                  <c:v>122.87</c:v>
                </c:pt>
                <c:pt idx="37">
                  <c:v>122.92</c:v>
                </c:pt>
                <c:pt idx="38">
                  <c:v>122.8</c:v>
                </c:pt>
                <c:pt idx="39">
                  <c:v>124.46</c:v>
                </c:pt>
                <c:pt idx="40">
                  <c:v>124.56</c:v>
                </c:pt>
                <c:pt idx="41">
                  <c:v>124.05</c:v>
                </c:pt>
                <c:pt idx="42">
                  <c:v>123.63</c:v>
                </c:pt>
                <c:pt idx="43">
                  <c:v>122.43</c:v>
                </c:pt>
                <c:pt idx="44">
                  <c:v>121.08</c:v>
                </c:pt>
                <c:pt idx="45">
                  <c:v>122.31</c:v>
                </c:pt>
                <c:pt idx="46">
                  <c:v>122.23</c:v>
                </c:pt>
                <c:pt idx="47">
                  <c:v>122.81</c:v>
                </c:pt>
                <c:pt idx="48">
                  <c:v>122.93</c:v>
                </c:pt>
                <c:pt idx="49">
                  <c:v>122.2</c:v>
                </c:pt>
                <c:pt idx="50">
                  <c:v>124.27</c:v>
                </c:pt>
                <c:pt idx="51">
                  <c:v>124.59</c:v>
                </c:pt>
                <c:pt idx="52">
                  <c:v>122.09</c:v>
                </c:pt>
                <c:pt idx="53">
                  <c:v>118.95</c:v>
                </c:pt>
                <c:pt idx="54">
                  <c:v>119.84</c:v>
                </c:pt>
                <c:pt idx="55">
                  <c:v>119.36</c:v>
                </c:pt>
                <c:pt idx="56">
                  <c:v>119.78</c:v>
                </c:pt>
                <c:pt idx="57">
                  <c:v>120.88</c:v>
                </c:pt>
                <c:pt idx="58">
                  <c:v>121.69</c:v>
                </c:pt>
                <c:pt idx="59">
                  <c:v>121.62</c:v>
                </c:pt>
                <c:pt idx="60">
                  <c:v>121.29</c:v>
                </c:pt>
                <c:pt idx="61">
                  <c:v>122.18</c:v>
                </c:pt>
                <c:pt idx="62">
                  <c:v>120.15</c:v>
                </c:pt>
                <c:pt idx="63">
                  <c:v>123.14</c:v>
                </c:pt>
                <c:pt idx="64">
                  <c:v>124.7</c:v>
                </c:pt>
                <c:pt idx="65">
                  <c:v>123.89</c:v>
                </c:pt>
                <c:pt idx="66">
                  <c:v>124.21</c:v>
                </c:pt>
                <c:pt idx="67">
                  <c:v>124.8</c:v>
                </c:pt>
                <c:pt idx="68">
                  <c:v>125.65</c:v>
                </c:pt>
                <c:pt idx="69">
                  <c:v>123.68</c:v>
                </c:pt>
                <c:pt idx="70">
                  <c:v>122.67</c:v>
                </c:pt>
                <c:pt idx="71">
                  <c:v>123.46</c:v>
                </c:pt>
                <c:pt idx="72">
                  <c:v>124.34</c:v>
                </c:pt>
                <c:pt idx="73">
                  <c:v>124.06</c:v>
                </c:pt>
                <c:pt idx="74">
                  <c:v>123.95</c:v>
                </c:pt>
                <c:pt idx="75">
                  <c:v>119.8</c:v>
                </c:pt>
                <c:pt idx="76">
                  <c:v>118.45</c:v>
                </c:pt>
                <c:pt idx="77">
                  <c:v>121.06</c:v>
                </c:pt>
                <c:pt idx="78">
                  <c:v>123.33</c:v>
                </c:pt>
                <c:pt idx="79">
                  <c:v>124.35</c:v>
                </c:pt>
                <c:pt idx="80">
                  <c:v>124.05</c:v>
                </c:pt>
                <c:pt idx="81">
                  <c:v>121.85</c:v>
                </c:pt>
                <c:pt idx="82">
                  <c:v>121.94</c:v>
                </c:pt>
                <c:pt idx="83">
                  <c:v>120.5</c:v>
                </c:pt>
                <c:pt idx="84">
                  <c:v>120.93</c:v>
                </c:pt>
                <c:pt idx="85">
                  <c:v>121.8</c:v>
                </c:pt>
                <c:pt idx="86">
                  <c:v>121.16</c:v>
                </c:pt>
                <c:pt idx="87">
                  <c:v>122.4</c:v>
                </c:pt>
                <c:pt idx="88">
                  <c:v>122.37</c:v>
                </c:pt>
                <c:pt idx="89">
                  <c:v>121.94</c:v>
                </c:pt>
                <c:pt idx="90">
                  <c:v>123.82</c:v>
                </c:pt>
                <c:pt idx="91">
                  <c:v>124.91</c:v>
                </c:pt>
                <c:pt idx="92">
                  <c:v>124.04</c:v>
                </c:pt>
                <c:pt idx="93">
                  <c:v>122.93</c:v>
                </c:pt>
                <c:pt idx="94">
                  <c:v>123.58</c:v>
                </c:pt>
                <c:pt idx="95">
                  <c:v>121.76</c:v>
                </c:pt>
              </c:numCache>
            </c:numRef>
          </c:val>
          <c:smooth val="0"/>
          <c:extLst>
            <c:ext xmlns:c16="http://schemas.microsoft.com/office/drawing/2014/chart" uri="{C3380CC4-5D6E-409C-BE32-E72D297353CC}">
              <c16:uniqueId val="{00000002-C0FD-4CFF-9EA4-1227E48C7119}"/>
            </c:ext>
          </c:extLst>
        </c:ser>
        <c:ser>
          <c:idx val="3"/>
          <c:order val="3"/>
          <c:tx>
            <c:strRef>
              <c:f>DATA!$F$220</c:f>
              <c:strCache>
                <c:ptCount val="1"/>
                <c:pt idx="0">
                  <c:v>MINERA ANTAMINA</c:v>
                </c:pt>
              </c:strCache>
            </c:strRef>
          </c:tx>
          <c:spPr>
            <a:ln w="19050" cap="rnd" cmpd="sng" algn="ctr">
              <a:solidFill>
                <a:schemeClr val="accent4"/>
              </a:solidFill>
              <a:prstDash val="solid"/>
              <a:round/>
            </a:ln>
            <a:effectLst/>
          </c:spPr>
          <c:marker>
            <c:symbol val="circle"/>
            <c:size val="5"/>
            <c:spPr>
              <a:noFill/>
              <a:ln w="6350" cap="flat" cmpd="sng" algn="ctr">
                <a:noFill/>
                <a:prstDash val="solid"/>
                <a:round/>
              </a:ln>
              <a:effectLst/>
            </c:spPr>
          </c:marker>
          <c:cat>
            <c:numRef>
              <c:f>DATA!$B$221:$B$316</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DATA!$P$221:$P$316</c:f>
              <c:numCache>
                <c:formatCode>General</c:formatCode>
                <c:ptCount val="96"/>
                <c:pt idx="0">
                  <c:v>186.29</c:v>
                </c:pt>
                <c:pt idx="1">
                  <c:v>183.69</c:v>
                </c:pt>
                <c:pt idx="2">
                  <c:v>186.58</c:v>
                </c:pt>
                <c:pt idx="3">
                  <c:v>188.72</c:v>
                </c:pt>
                <c:pt idx="4">
                  <c:v>189.27</c:v>
                </c:pt>
                <c:pt idx="5">
                  <c:v>189.33</c:v>
                </c:pt>
                <c:pt idx="6">
                  <c:v>187.18</c:v>
                </c:pt>
                <c:pt idx="7">
                  <c:v>187.84</c:v>
                </c:pt>
                <c:pt idx="8">
                  <c:v>188.63</c:v>
                </c:pt>
                <c:pt idx="9">
                  <c:v>188.08</c:v>
                </c:pt>
                <c:pt idx="10">
                  <c:v>188.32</c:v>
                </c:pt>
                <c:pt idx="11">
                  <c:v>188.94</c:v>
                </c:pt>
                <c:pt idx="12">
                  <c:v>189.65</c:v>
                </c:pt>
                <c:pt idx="13">
                  <c:v>189.06</c:v>
                </c:pt>
                <c:pt idx="14">
                  <c:v>188.1</c:v>
                </c:pt>
                <c:pt idx="15">
                  <c:v>189.57</c:v>
                </c:pt>
                <c:pt idx="16">
                  <c:v>190.07</c:v>
                </c:pt>
                <c:pt idx="17">
                  <c:v>187.99</c:v>
                </c:pt>
                <c:pt idx="18">
                  <c:v>187.83</c:v>
                </c:pt>
                <c:pt idx="19">
                  <c:v>190.48</c:v>
                </c:pt>
                <c:pt idx="20">
                  <c:v>191.41</c:v>
                </c:pt>
                <c:pt idx="21">
                  <c:v>190.97</c:v>
                </c:pt>
                <c:pt idx="22">
                  <c:v>190.48</c:v>
                </c:pt>
                <c:pt idx="23">
                  <c:v>190.68</c:v>
                </c:pt>
                <c:pt idx="24">
                  <c:v>190.38</c:v>
                </c:pt>
                <c:pt idx="25">
                  <c:v>188.55</c:v>
                </c:pt>
                <c:pt idx="26">
                  <c:v>179.73</c:v>
                </c:pt>
                <c:pt idx="27">
                  <c:v>178.43</c:v>
                </c:pt>
                <c:pt idx="28">
                  <c:v>185.43</c:v>
                </c:pt>
                <c:pt idx="29">
                  <c:v>184.04</c:v>
                </c:pt>
                <c:pt idx="30">
                  <c:v>188.55</c:v>
                </c:pt>
                <c:pt idx="31">
                  <c:v>190.84</c:v>
                </c:pt>
                <c:pt idx="32">
                  <c:v>189.88</c:v>
                </c:pt>
                <c:pt idx="33">
                  <c:v>188.57</c:v>
                </c:pt>
                <c:pt idx="34">
                  <c:v>191.55</c:v>
                </c:pt>
                <c:pt idx="35">
                  <c:v>191.58</c:v>
                </c:pt>
                <c:pt idx="36">
                  <c:v>191.23</c:v>
                </c:pt>
                <c:pt idx="37">
                  <c:v>192.34</c:v>
                </c:pt>
                <c:pt idx="38">
                  <c:v>191.58</c:v>
                </c:pt>
                <c:pt idx="39">
                  <c:v>190.36</c:v>
                </c:pt>
                <c:pt idx="40">
                  <c:v>190.92</c:v>
                </c:pt>
                <c:pt idx="41">
                  <c:v>191.62</c:v>
                </c:pt>
                <c:pt idx="42">
                  <c:v>192.46</c:v>
                </c:pt>
                <c:pt idx="43">
                  <c:v>190.78</c:v>
                </c:pt>
                <c:pt idx="44">
                  <c:v>191.15</c:v>
                </c:pt>
                <c:pt idx="45">
                  <c:v>190.06</c:v>
                </c:pt>
                <c:pt idx="46">
                  <c:v>190.05</c:v>
                </c:pt>
                <c:pt idx="47">
                  <c:v>191.65</c:v>
                </c:pt>
                <c:pt idx="48">
                  <c:v>191.84</c:v>
                </c:pt>
                <c:pt idx="49">
                  <c:v>190.85</c:v>
                </c:pt>
                <c:pt idx="50">
                  <c:v>189.89</c:v>
                </c:pt>
                <c:pt idx="51">
                  <c:v>190.62</c:v>
                </c:pt>
                <c:pt idx="52">
                  <c:v>187.23</c:v>
                </c:pt>
                <c:pt idx="53">
                  <c:v>184.74</c:v>
                </c:pt>
                <c:pt idx="54">
                  <c:v>184.56</c:v>
                </c:pt>
                <c:pt idx="55">
                  <c:v>184.75</c:v>
                </c:pt>
                <c:pt idx="56">
                  <c:v>181.83</c:v>
                </c:pt>
                <c:pt idx="57">
                  <c:v>181.9</c:v>
                </c:pt>
                <c:pt idx="58">
                  <c:v>183.41</c:v>
                </c:pt>
                <c:pt idx="59">
                  <c:v>183.19</c:v>
                </c:pt>
                <c:pt idx="60">
                  <c:v>185.02</c:v>
                </c:pt>
                <c:pt idx="61">
                  <c:v>187.14</c:v>
                </c:pt>
                <c:pt idx="62">
                  <c:v>187.38</c:v>
                </c:pt>
                <c:pt idx="63">
                  <c:v>187.72</c:v>
                </c:pt>
                <c:pt idx="64">
                  <c:v>187.39</c:v>
                </c:pt>
                <c:pt idx="65">
                  <c:v>187.45</c:v>
                </c:pt>
                <c:pt idx="66">
                  <c:v>188.81</c:v>
                </c:pt>
                <c:pt idx="67">
                  <c:v>188.7</c:v>
                </c:pt>
                <c:pt idx="68">
                  <c:v>187.67</c:v>
                </c:pt>
                <c:pt idx="69">
                  <c:v>186.45</c:v>
                </c:pt>
                <c:pt idx="70">
                  <c:v>185.74</c:v>
                </c:pt>
                <c:pt idx="71">
                  <c:v>184.06</c:v>
                </c:pt>
                <c:pt idx="72">
                  <c:v>185.78</c:v>
                </c:pt>
                <c:pt idx="73">
                  <c:v>185.9</c:v>
                </c:pt>
                <c:pt idx="74">
                  <c:v>178.12</c:v>
                </c:pt>
                <c:pt idx="75">
                  <c:v>174.39</c:v>
                </c:pt>
                <c:pt idx="76">
                  <c:v>176.08</c:v>
                </c:pt>
                <c:pt idx="77">
                  <c:v>183.31</c:v>
                </c:pt>
                <c:pt idx="78">
                  <c:v>187.1</c:v>
                </c:pt>
                <c:pt idx="79">
                  <c:v>187.77</c:v>
                </c:pt>
                <c:pt idx="80">
                  <c:v>187.8</c:v>
                </c:pt>
                <c:pt idx="81">
                  <c:v>189.14</c:v>
                </c:pt>
                <c:pt idx="82">
                  <c:v>190.41</c:v>
                </c:pt>
                <c:pt idx="83">
                  <c:v>190.56</c:v>
                </c:pt>
                <c:pt idx="84">
                  <c:v>191.11</c:v>
                </c:pt>
                <c:pt idx="85">
                  <c:v>191.96</c:v>
                </c:pt>
                <c:pt idx="86">
                  <c:v>191.28</c:v>
                </c:pt>
                <c:pt idx="87">
                  <c:v>190.37</c:v>
                </c:pt>
                <c:pt idx="88">
                  <c:v>188.21</c:v>
                </c:pt>
                <c:pt idx="89">
                  <c:v>186.77</c:v>
                </c:pt>
                <c:pt idx="90">
                  <c:v>186.58</c:v>
                </c:pt>
                <c:pt idx="91">
                  <c:v>186.36</c:v>
                </c:pt>
                <c:pt idx="92">
                  <c:v>185.6</c:v>
                </c:pt>
                <c:pt idx="93">
                  <c:v>185.74</c:v>
                </c:pt>
                <c:pt idx="94">
                  <c:v>187.38</c:v>
                </c:pt>
                <c:pt idx="95">
                  <c:v>186.7</c:v>
                </c:pt>
              </c:numCache>
            </c:numRef>
          </c:val>
          <c:smooth val="0"/>
          <c:extLst>
            <c:ext xmlns:c16="http://schemas.microsoft.com/office/drawing/2014/chart" uri="{C3380CC4-5D6E-409C-BE32-E72D297353CC}">
              <c16:uniqueId val="{00000003-C0FD-4CFF-9EA4-1227E48C7119}"/>
            </c:ext>
          </c:extLst>
        </c:ser>
        <c:ser>
          <c:idx val="4"/>
          <c:order val="4"/>
          <c:tx>
            <c:strRef>
              <c:f>DATA!$G$220</c:f>
              <c:strCache>
                <c:ptCount val="1"/>
                <c:pt idx="0">
                  <c:v>MINERA CERRO VERDE</c:v>
                </c:pt>
              </c:strCache>
            </c:strRef>
          </c:tx>
          <c:spPr>
            <a:ln w="19050" cap="rnd" cmpd="sng" algn="ctr">
              <a:solidFill>
                <a:schemeClr val="accent5"/>
              </a:solidFill>
              <a:prstDash val="solid"/>
              <a:round/>
            </a:ln>
            <a:effectLst/>
          </c:spPr>
          <c:marker>
            <c:spPr>
              <a:noFill/>
              <a:ln w="6350" cap="flat" cmpd="sng" algn="ctr">
                <a:noFill/>
                <a:prstDash val="solid"/>
                <a:round/>
              </a:ln>
              <a:effectLst/>
            </c:spPr>
          </c:marker>
          <c:cat>
            <c:numRef>
              <c:f>DATA!$B$221:$B$316</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DATA!$Q$221:$Q$316</c:f>
              <c:numCache>
                <c:formatCode>General</c:formatCode>
                <c:ptCount val="96"/>
                <c:pt idx="0">
                  <c:v>349.87</c:v>
                </c:pt>
                <c:pt idx="1">
                  <c:v>441.53</c:v>
                </c:pt>
                <c:pt idx="2">
                  <c:v>438.04</c:v>
                </c:pt>
                <c:pt idx="3">
                  <c:v>433.48</c:v>
                </c:pt>
                <c:pt idx="4">
                  <c:v>438.65</c:v>
                </c:pt>
                <c:pt idx="5">
                  <c:v>439.35</c:v>
                </c:pt>
                <c:pt idx="6">
                  <c:v>439.4</c:v>
                </c:pt>
                <c:pt idx="7">
                  <c:v>456.74</c:v>
                </c:pt>
                <c:pt idx="8">
                  <c:v>459.38</c:v>
                </c:pt>
                <c:pt idx="9">
                  <c:v>462.45</c:v>
                </c:pt>
                <c:pt idx="10">
                  <c:v>464.68</c:v>
                </c:pt>
                <c:pt idx="11">
                  <c:v>467.56</c:v>
                </c:pt>
                <c:pt idx="12">
                  <c:v>469.37</c:v>
                </c:pt>
                <c:pt idx="13">
                  <c:v>470.29</c:v>
                </c:pt>
                <c:pt idx="14">
                  <c:v>470.67</c:v>
                </c:pt>
                <c:pt idx="15">
                  <c:v>472.18</c:v>
                </c:pt>
                <c:pt idx="16">
                  <c:v>474.8</c:v>
                </c:pt>
                <c:pt idx="17">
                  <c:v>473.36</c:v>
                </c:pt>
                <c:pt idx="18">
                  <c:v>470.49</c:v>
                </c:pt>
                <c:pt idx="19">
                  <c:v>468.62</c:v>
                </c:pt>
                <c:pt idx="20">
                  <c:v>468.93</c:v>
                </c:pt>
                <c:pt idx="21">
                  <c:v>475.16</c:v>
                </c:pt>
                <c:pt idx="22">
                  <c:v>474.11</c:v>
                </c:pt>
                <c:pt idx="23">
                  <c:v>475.76</c:v>
                </c:pt>
                <c:pt idx="24">
                  <c:v>476.69</c:v>
                </c:pt>
                <c:pt idx="25">
                  <c:v>474.42</c:v>
                </c:pt>
                <c:pt idx="26">
                  <c:v>472.14</c:v>
                </c:pt>
                <c:pt idx="27">
                  <c:v>468.22</c:v>
                </c:pt>
                <c:pt idx="28">
                  <c:v>472.1</c:v>
                </c:pt>
                <c:pt idx="29">
                  <c:v>473.61</c:v>
                </c:pt>
                <c:pt idx="30">
                  <c:v>466.03</c:v>
                </c:pt>
                <c:pt idx="31">
                  <c:v>468.32</c:v>
                </c:pt>
                <c:pt idx="32">
                  <c:v>470.68</c:v>
                </c:pt>
                <c:pt idx="33">
                  <c:v>470.77</c:v>
                </c:pt>
                <c:pt idx="34">
                  <c:v>471.66</c:v>
                </c:pt>
                <c:pt idx="35">
                  <c:v>472.57</c:v>
                </c:pt>
                <c:pt idx="36">
                  <c:v>461.17</c:v>
                </c:pt>
                <c:pt idx="37">
                  <c:v>471.48</c:v>
                </c:pt>
                <c:pt idx="38">
                  <c:v>473.56</c:v>
                </c:pt>
                <c:pt idx="39">
                  <c:v>463.61</c:v>
                </c:pt>
                <c:pt idx="40">
                  <c:v>467.22</c:v>
                </c:pt>
                <c:pt idx="41">
                  <c:v>466.47</c:v>
                </c:pt>
                <c:pt idx="42">
                  <c:v>465.29</c:v>
                </c:pt>
                <c:pt idx="43">
                  <c:v>467.16</c:v>
                </c:pt>
                <c:pt idx="44">
                  <c:v>466.14</c:v>
                </c:pt>
                <c:pt idx="45">
                  <c:v>468.9</c:v>
                </c:pt>
                <c:pt idx="46">
                  <c:v>469.11</c:v>
                </c:pt>
                <c:pt idx="47">
                  <c:v>465.62</c:v>
                </c:pt>
                <c:pt idx="48">
                  <c:v>464.81</c:v>
                </c:pt>
                <c:pt idx="49">
                  <c:v>465.38</c:v>
                </c:pt>
                <c:pt idx="50">
                  <c:v>465.4</c:v>
                </c:pt>
                <c:pt idx="51">
                  <c:v>464.42</c:v>
                </c:pt>
                <c:pt idx="52">
                  <c:v>463.09</c:v>
                </c:pt>
                <c:pt idx="53">
                  <c:v>458.36</c:v>
                </c:pt>
                <c:pt idx="54">
                  <c:v>460.04</c:v>
                </c:pt>
                <c:pt idx="55">
                  <c:v>457.38</c:v>
                </c:pt>
                <c:pt idx="56">
                  <c:v>457.32</c:v>
                </c:pt>
                <c:pt idx="57">
                  <c:v>465.14</c:v>
                </c:pt>
                <c:pt idx="58">
                  <c:v>462.14</c:v>
                </c:pt>
                <c:pt idx="59">
                  <c:v>462.52</c:v>
                </c:pt>
                <c:pt idx="60">
                  <c:v>474.66</c:v>
                </c:pt>
                <c:pt idx="61">
                  <c:v>474.01</c:v>
                </c:pt>
                <c:pt idx="62">
                  <c:v>475.71</c:v>
                </c:pt>
                <c:pt idx="63">
                  <c:v>479.14</c:v>
                </c:pt>
                <c:pt idx="64">
                  <c:v>482.23</c:v>
                </c:pt>
                <c:pt idx="65">
                  <c:v>481.97</c:v>
                </c:pt>
                <c:pt idx="66">
                  <c:v>480.78</c:v>
                </c:pt>
                <c:pt idx="67">
                  <c:v>479.56</c:v>
                </c:pt>
                <c:pt idx="68">
                  <c:v>479.21</c:v>
                </c:pt>
                <c:pt idx="69">
                  <c:v>480.06</c:v>
                </c:pt>
                <c:pt idx="70">
                  <c:v>476.27</c:v>
                </c:pt>
                <c:pt idx="71">
                  <c:v>479.9</c:v>
                </c:pt>
                <c:pt idx="72">
                  <c:v>480.7</c:v>
                </c:pt>
                <c:pt idx="73">
                  <c:v>479.32</c:v>
                </c:pt>
                <c:pt idx="74">
                  <c:v>470.56</c:v>
                </c:pt>
                <c:pt idx="75">
                  <c:v>473.25</c:v>
                </c:pt>
                <c:pt idx="76">
                  <c:v>467.22</c:v>
                </c:pt>
                <c:pt idx="77">
                  <c:v>466.98</c:v>
                </c:pt>
                <c:pt idx="78">
                  <c:v>463.31</c:v>
                </c:pt>
                <c:pt idx="79">
                  <c:v>465.44</c:v>
                </c:pt>
                <c:pt idx="80">
                  <c:v>469.48</c:v>
                </c:pt>
                <c:pt idx="81">
                  <c:v>455.6</c:v>
                </c:pt>
                <c:pt idx="82">
                  <c:v>435.37</c:v>
                </c:pt>
                <c:pt idx="83">
                  <c:v>410.59</c:v>
                </c:pt>
                <c:pt idx="84">
                  <c:v>402.68</c:v>
                </c:pt>
                <c:pt idx="85">
                  <c:v>408.45</c:v>
                </c:pt>
                <c:pt idx="86">
                  <c:v>409.88</c:v>
                </c:pt>
                <c:pt idx="87">
                  <c:v>401.18</c:v>
                </c:pt>
                <c:pt idx="88">
                  <c:v>392.98</c:v>
                </c:pt>
                <c:pt idx="89">
                  <c:v>370.18</c:v>
                </c:pt>
                <c:pt idx="90">
                  <c:v>369.6</c:v>
                </c:pt>
                <c:pt idx="91">
                  <c:v>365.92</c:v>
                </c:pt>
                <c:pt idx="92">
                  <c:v>355.49</c:v>
                </c:pt>
                <c:pt idx="93">
                  <c:v>338</c:v>
                </c:pt>
                <c:pt idx="94">
                  <c:v>348.31</c:v>
                </c:pt>
                <c:pt idx="95">
                  <c:v>346.79</c:v>
                </c:pt>
              </c:numCache>
            </c:numRef>
          </c:val>
          <c:smooth val="0"/>
          <c:extLst>
            <c:ext xmlns:c16="http://schemas.microsoft.com/office/drawing/2014/chart" uri="{C3380CC4-5D6E-409C-BE32-E72D297353CC}">
              <c16:uniqueId val="{00000004-C0FD-4CFF-9EA4-1227E48C7119}"/>
            </c:ext>
          </c:extLst>
        </c:ser>
        <c:ser>
          <c:idx val="5"/>
          <c:order val="5"/>
          <c:tx>
            <c:strRef>
              <c:f>DATA!$H$220</c:f>
              <c:strCache>
                <c:ptCount val="1"/>
                <c:pt idx="0">
                  <c:v>MINERA CHINALCO PERÚ</c:v>
                </c:pt>
              </c:strCache>
            </c:strRef>
          </c:tx>
          <c:spPr>
            <a:ln w="19050" cap="rnd" cmpd="sng" algn="ctr">
              <a:solidFill>
                <a:schemeClr val="accent6"/>
              </a:solidFill>
              <a:prstDash val="solid"/>
              <a:round/>
            </a:ln>
            <a:effectLst/>
          </c:spPr>
          <c:marker>
            <c:spPr>
              <a:noFill/>
              <a:ln w="6350" cap="flat" cmpd="sng" algn="ctr">
                <a:noFill/>
                <a:prstDash val="solid"/>
                <a:round/>
              </a:ln>
              <a:effectLst/>
            </c:spPr>
          </c:marker>
          <c:cat>
            <c:numRef>
              <c:f>DATA!$B$221:$B$316</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DATA!$R$221:$R$316</c:f>
              <c:numCache>
                <c:formatCode>General</c:formatCode>
                <c:ptCount val="96"/>
                <c:pt idx="0">
                  <c:v>199.6</c:v>
                </c:pt>
                <c:pt idx="1">
                  <c:v>197.06</c:v>
                </c:pt>
                <c:pt idx="2">
                  <c:v>197.41</c:v>
                </c:pt>
                <c:pt idx="3">
                  <c:v>197.77</c:v>
                </c:pt>
                <c:pt idx="4">
                  <c:v>198.27</c:v>
                </c:pt>
                <c:pt idx="5">
                  <c:v>198.59</c:v>
                </c:pt>
                <c:pt idx="6">
                  <c:v>197.86</c:v>
                </c:pt>
                <c:pt idx="7">
                  <c:v>196.98</c:v>
                </c:pt>
                <c:pt idx="8">
                  <c:v>196</c:v>
                </c:pt>
                <c:pt idx="9">
                  <c:v>195.73</c:v>
                </c:pt>
                <c:pt idx="10">
                  <c:v>196.9</c:v>
                </c:pt>
                <c:pt idx="11">
                  <c:v>195.44</c:v>
                </c:pt>
                <c:pt idx="12">
                  <c:v>196.35</c:v>
                </c:pt>
                <c:pt idx="13">
                  <c:v>196.48</c:v>
                </c:pt>
                <c:pt idx="14">
                  <c:v>196.35</c:v>
                </c:pt>
                <c:pt idx="15">
                  <c:v>196.75</c:v>
                </c:pt>
                <c:pt idx="16">
                  <c:v>196.61</c:v>
                </c:pt>
                <c:pt idx="17">
                  <c:v>197.38</c:v>
                </c:pt>
                <c:pt idx="18">
                  <c:v>199.47</c:v>
                </c:pt>
                <c:pt idx="19">
                  <c:v>199.91</c:v>
                </c:pt>
                <c:pt idx="20">
                  <c:v>198.51</c:v>
                </c:pt>
                <c:pt idx="21">
                  <c:v>198.3</c:v>
                </c:pt>
                <c:pt idx="22">
                  <c:v>198.97</c:v>
                </c:pt>
                <c:pt idx="23">
                  <c:v>198.48</c:v>
                </c:pt>
                <c:pt idx="24">
                  <c:v>198.43</c:v>
                </c:pt>
                <c:pt idx="25">
                  <c:v>197.99</c:v>
                </c:pt>
                <c:pt idx="26">
                  <c:v>198.2</c:v>
                </c:pt>
                <c:pt idx="27">
                  <c:v>197.29</c:v>
                </c:pt>
                <c:pt idx="28">
                  <c:v>195.93</c:v>
                </c:pt>
                <c:pt idx="29">
                  <c:v>189.98</c:v>
                </c:pt>
                <c:pt idx="30">
                  <c:v>181.41</c:v>
                </c:pt>
                <c:pt idx="31">
                  <c:v>175.1</c:v>
                </c:pt>
                <c:pt idx="32">
                  <c:v>173.41</c:v>
                </c:pt>
                <c:pt idx="33">
                  <c:v>172.57</c:v>
                </c:pt>
                <c:pt idx="34">
                  <c:v>172.26</c:v>
                </c:pt>
                <c:pt idx="35">
                  <c:v>163.06</c:v>
                </c:pt>
                <c:pt idx="36">
                  <c:v>158.47999999999999</c:v>
                </c:pt>
                <c:pt idx="37">
                  <c:v>157.91</c:v>
                </c:pt>
                <c:pt idx="38">
                  <c:v>158.38999999999999</c:v>
                </c:pt>
                <c:pt idx="39">
                  <c:v>157.69</c:v>
                </c:pt>
                <c:pt idx="40">
                  <c:v>157.11000000000001</c:v>
                </c:pt>
                <c:pt idx="41">
                  <c:v>157.55000000000001</c:v>
                </c:pt>
                <c:pt idx="42">
                  <c:v>158.27000000000001</c:v>
                </c:pt>
                <c:pt idx="43">
                  <c:v>157.97</c:v>
                </c:pt>
                <c:pt idx="44">
                  <c:v>157.38999999999999</c:v>
                </c:pt>
                <c:pt idx="45">
                  <c:v>157.16</c:v>
                </c:pt>
                <c:pt idx="46">
                  <c:v>155.68</c:v>
                </c:pt>
                <c:pt idx="47">
                  <c:v>154.81</c:v>
                </c:pt>
                <c:pt idx="48">
                  <c:v>153.66999999999999</c:v>
                </c:pt>
                <c:pt idx="49">
                  <c:v>153.47</c:v>
                </c:pt>
                <c:pt idx="50">
                  <c:v>154.1</c:v>
                </c:pt>
                <c:pt idx="51">
                  <c:v>155.41</c:v>
                </c:pt>
                <c:pt idx="52">
                  <c:v>154.63</c:v>
                </c:pt>
                <c:pt idx="53">
                  <c:v>157.33000000000001</c:v>
                </c:pt>
                <c:pt idx="54">
                  <c:v>158.94999999999999</c:v>
                </c:pt>
                <c:pt idx="55">
                  <c:v>159.21</c:v>
                </c:pt>
                <c:pt idx="56">
                  <c:v>158.11000000000001</c:v>
                </c:pt>
                <c:pt idx="57">
                  <c:v>158.30000000000001</c:v>
                </c:pt>
                <c:pt idx="58">
                  <c:v>157.26</c:v>
                </c:pt>
                <c:pt idx="59">
                  <c:v>157.74</c:v>
                </c:pt>
                <c:pt idx="60">
                  <c:v>157.96</c:v>
                </c:pt>
                <c:pt idx="61">
                  <c:v>161.4</c:v>
                </c:pt>
                <c:pt idx="62">
                  <c:v>169.3</c:v>
                </c:pt>
                <c:pt idx="63">
                  <c:v>162.34</c:v>
                </c:pt>
                <c:pt idx="64">
                  <c:v>165.08</c:v>
                </c:pt>
                <c:pt idx="65">
                  <c:v>178.31</c:v>
                </c:pt>
                <c:pt idx="66">
                  <c:v>184.63</c:v>
                </c:pt>
                <c:pt idx="67">
                  <c:v>187.49</c:v>
                </c:pt>
                <c:pt idx="68">
                  <c:v>189.19</c:v>
                </c:pt>
                <c:pt idx="69">
                  <c:v>189.95</c:v>
                </c:pt>
                <c:pt idx="70">
                  <c:v>192.77</c:v>
                </c:pt>
                <c:pt idx="71">
                  <c:v>191.34</c:v>
                </c:pt>
                <c:pt idx="72">
                  <c:v>196.59</c:v>
                </c:pt>
                <c:pt idx="73">
                  <c:v>196.71</c:v>
                </c:pt>
                <c:pt idx="74">
                  <c:v>197.32</c:v>
                </c:pt>
                <c:pt idx="75">
                  <c:v>197.24</c:v>
                </c:pt>
                <c:pt idx="76">
                  <c:v>196.99</c:v>
                </c:pt>
                <c:pt idx="77">
                  <c:v>198.61</c:v>
                </c:pt>
                <c:pt idx="78">
                  <c:v>197.06</c:v>
                </c:pt>
                <c:pt idx="79">
                  <c:v>194.61</c:v>
                </c:pt>
                <c:pt idx="80">
                  <c:v>196.71</c:v>
                </c:pt>
                <c:pt idx="81">
                  <c:v>198.19</c:v>
                </c:pt>
                <c:pt idx="82">
                  <c:v>198.81</c:v>
                </c:pt>
                <c:pt idx="83">
                  <c:v>198.96</c:v>
                </c:pt>
                <c:pt idx="84">
                  <c:v>199.88</c:v>
                </c:pt>
                <c:pt idx="85">
                  <c:v>199.21</c:v>
                </c:pt>
                <c:pt idx="86">
                  <c:v>199.23</c:v>
                </c:pt>
                <c:pt idx="87">
                  <c:v>199.19</c:v>
                </c:pt>
                <c:pt idx="88">
                  <c:v>199.3</c:v>
                </c:pt>
                <c:pt idx="89">
                  <c:v>200.3</c:v>
                </c:pt>
                <c:pt idx="90">
                  <c:v>200.48</c:v>
                </c:pt>
                <c:pt idx="91">
                  <c:v>200.64</c:v>
                </c:pt>
                <c:pt idx="92">
                  <c:v>201.03</c:v>
                </c:pt>
                <c:pt idx="93">
                  <c:v>200.33</c:v>
                </c:pt>
                <c:pt idx="94">
                  <c:v>199.31</c:v>
                </c:pt>
                <c:pt idx="95">
                  <c:v>198.3</c:v>
                </c:pt>
              </c:numCache>
            </c:numRef>
          </c:val>
          <c:smooth val="0"/>
          <c:extLst>
            <c:ext xmlns:c16="http://schemas.microsoft.com/office/drawing/2014/chart" uri="{C3380CC4-5D6E-409C-BE32-E72D297353CC}">
              <c16:uniqueId val="{00000005-C0FD-4CFF-9EA4-1227E48C7119}"/>
            </c:ext>
          </c:extLst>
        </c:ser>
        <c:ser>
          <c:idx val="6"/>
          <c:order val="6"/>
          <c:tx>
            <c:strRef>
              <c:f>DATA!$S$219</c:f>
              <c:strCache>
                <c:ptCount val="1"/>
                <c:pt idx="0">
                  <c:v>MINERA LAS BAMBAS</c:v>
                </c:pt>
              </c:strCache>
            </c:strRef>
          </c:tx>
          <c:spPr>
            <a:ln w="19050" cap="rnd" cmpd="sng" algn="ctr">
              <a:solidFill>
                <a:schemeClr val="accent1">
                  <a:lumMod val="60000"/>
                </a:schemeClr>
              </a:solidFill>
              <a:prstDash val="solid"/>
              <a:round/>
            </a:ln>
            <a:effectLst/>
          </c:spPr>
          <c:marker>
            <c:spPr>
              <a:noFill/>
              <a:ln w="6350" cap="flat" cmpd="sng" algn="ctr">
                <a:noFill/>
                <a:prstDash val="solid"/>
                <a:round/>
              </a:ln>
              <a:effectLst/>
            </c:spPr>
          </c:marker>
          <c:cat>
            <c:numRef>
              <c:f>DATA!$B$221:$B$316</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DATA!$S$221:$S$316</c:f>
              <c:numCache>
                <c:formatCode>General</c:formatCode>
                <c:ptCount val="96"/>
                <c:pt idx="0">
                  <c:v>161.9</c:v>
                </c:pt>
                <c:pt idx="1">
                  <c:v>145.83000000000001</c:v>
                </c:pt>
                <c:pt idx="2">
                  <c:v>145.11000000000001</c:v>
                </c:pt>
                <c:pt idx="3">
                  <c:v>146.02000000000001</c:v>
                </c:pt>
                <c:pt idx="4">
                  <c:v>145.25</c:v>
                </c:pt>
                <c:pt idx="5">
                  <c:v>144.37</c:v>
                </c:pt>
                <c:pt idx="6">
                  <c:v>145.19999999999999</c:v>
                </c:pt>
                <c:pt idx="7">
                  <c:v>144.86000000000001</c:v>
                </c:pt>
                <c:pt idx="8">
                  <c:v>142.4</c:v>
                </c:pt>
                <c:pt idx="9">
                  <c:v>144.69</c:v>
                </c:pt>
                <c:pt idx="10">
                  <c:v>146.27000000000001</c:v>
                </c:pt>
                <c:pt idx="11">
                  <c:v>144.78</c:v>
                </c:pt>
                <c:pt idx="12">
                  <c:v>144.72</c:v>
                </c:pt>
                <c:pt idx="13">
                  <c:v>144.53</c:v>
                </c:pt>
                <c:pt idx="14">
                  <c:v>144.46</c:v>
                </c:pt>
                <c:pt idx="15">
                  <c:v>143.34</c:v>
                </c:pt>
                <c:pt idx="16">
                  <c:v>144.12</c:v>
                </c:pt>
                <c:pt idx="17">
                  <c:v>145.03</c:v>
                </c:pt>
                <c:pt idx="18">
                  <c:v>143.36000000000001</c:v>
                </c:pt>
                <c:pt idx="19">
                  <c:v>141.66</c:v>
                </c:pt>
                <c:pt idx="20">
                  <c:v>143.52000000000001</c:v>
                </c:pt>
                <c:pt idx="21">
                  <c:v>140.34</c:v>
                </c:pt>
                <c:pt idx="22">
                  <c:v>139.38999999999999</c:v>
                </c:pt>
                <c:pt idx="23">
                  <c:v>139.94999999999999</c:v>
                </c:pt>
                <c:pt idx="24">
                  <c:v>140.03</c:v>
                </c:pt>
                <c:pt idx="25">
                  <c:v>138.97</c:v>
                </c:pt>
                <c:pt idx="26">
                  <c:v>137.03</c:v>
                </c:pt>
                <c:pt idx="27">
                  <c:v>134.61000000000001</c:v>
                </c:pt>
                <c:pt idx="28">
                  <c:v>136.5</c:v>
                </c:pt>
                <c:pt idx="29">
                  <c:v>135.13999999999999</c:v>
                </c:pt>
                <c:pt idx="30">
                  <c:v>132.03</c:v>
                </c:pt>
                <c:pt idx="31">
                  <c:v>133.5</c:v>
                </c:pt>
                <c:pt idx="32">
                  <c:v>136.96</c:v>
                </c:pt>
                <c:pt idx="33">
                  <c:v>137.97</c:v>
                </c:pt>
                <c:pt idx="34">
                  <c:v>138.87</c:v>
                </c:pt>
                <c:pt idx="35">
                  <c:v>138.19999999999999</c:v>
                </c:pt>
                <c:pt idx="36">
                  <c:v>137.83000000000001</c:v>
                </c:pt>
                <c:pt idx="37">
                  <c:v>138.18</c:v>
                </c:pt>
                <c:pt idx="38">
                  <c:v>139.84</c:v>
                </c:pt>
                <c:pt idx="39">
                  <c:v>140.58000000000001</c:v>
                </c:pt>
                <c:pt idx="40">
                  <c:v>139.22999999999999</c:v>
                </c:pt>
                <c:pt idx="41">
                  <c:v>139.36000000000001</c:v>
                </c:pt>
                <c:pt idx="42">
                  <c:v>138.69999999999999</c:v>
                </c:pt>
                <c:pt idx="43">
                  <c:v>138.66</c:v>
                </c:pt>
                <c:pt idx="44">
                  <c:v>138.72999999999999</c:v>
                </c:pt>
                <c:pt idx="45">
                  <c:v>139.82</c:v>
                </c:pt>
                <c:pt idx="46">
                  <c:v>140.18</c:v>
                </c:pt>
                <c:pt idx="47">
                  <c:v>138.26</c:v>
                </c:pt>
                <c:pt idx="48">
                  <c:v>137.91999999999999</c:v>
                </c:pt>
                <c:pt idx="49">
                  <c:v>138.44</c:v>
                </c:pt>
                <c:pt idx="50">
                  <c:v>138.22999999999999</c:v>
                </c:pt>
                <c:pt idx="51">
                  <c:v>139</c:v>
                </c:pt>
                <c:pt idx="52">
                  <c:v>92.76</c:v>
                </c:pt>
                <c:pt idx="53">
                  <c:v>97.99</c:v>
                </c:pt>
                <c:pt idx="54">
                  <c:v>128.35</c:v>
                </c:pt>
                <c:pt idx="55">
                  <c:v>135.78</c:v>
                </c:pt>
                <c:pt idx="56">
                  <c:v>138.86000000000001</c:v>
                </c:pt>
                <c:pt idx="57">
                  <c:v>139.22</c:v>
                </c:pt>
                <c:pt idx="58">
                  <c:v>137.88999999999999</c:v>
                </c:pt>
                <c:pt idx="59">
                  <c:v>136.49</c:v>
                </c:pt>
                <c:pt idx="60">
                  <c:v>139.52000000000001</c:v>
                </c:pt>
                <c:pt idx="61">
                  <c:v>139.46</c:v>
                </c:pt>
                <c:pt idx="62">
                  <c:v>140.58000000000001</c:v>
                </c:pt>
                <c:pt idx="63">
                  <c:v>139.61000000000001</c:v>
                </c:pt>
                <c:pt idx="64">
                  <c:v>138.44</c:v>
                </c:pt>
                <c:pt idx="65">
                  <c:v>138.33000000000001</c:v>
                </c:pt>
                <c:pt idx="66">
                  <c:v>140.38</c:v>
                </c:pt>
                <c:pt idx="67">
                  <c:v>142.49</c:v>
                </c:pt>
                <c:pt idx="68">
                  <c:v>141.63</c:v>
                </c:pt>
                <c:pt idx="69">
                  <c:v>142.69999999999999</c:v>
                </c:pt>
                <c:pt idx="70">
                  <c:v>141.24</c:v>
                </c:pt>
                <c:pt idx="71">
                  <c:v>142.19999999999999</c:v>
                </c:pt>
                <c:pt idx="72">
                  <c:v>142.72</c:v>
                </c:pt>
                <c:pt idx="73">
                  <c:v>139.26</c:v>
                </c:pt>
                <c:pt idx="74">
                  <c:v>138</c:v>
                </c:pt>
                <c:pt idx="75">
                  <c:v>134.38999999999999</c:v>
                </c:pt>
                <c:pt idx="76">
                  <c:v>136.56</c:v>
                </c:pt>
                <c:pt idx="77">
                  <c:v>138.43</c:v>
                </c:pt>
                <c:pt idx="78">
                  <c:v>138.66</c:v>
                </c:pt>
                <c:pt idx="79">
                  <c:v>139.01</c:v>
                </c:pt>
                <c:pt idx="80">
                  <c:v>139.58000000000001</c:v>
                </c:pt>
                <c:pt idx="81">
                  <c:v>140.19999999999999</c:v>
                </c:pt>
                <c:pt idx="82">
                  <c:v>140.54</c:v>
                </c:pt>
                <c:pt idx="83">
                  <c:v>139.78</c:v>
                </c:pt>
                <c:pt idx="84">
                  <c:v>139.81</c:v>
                </c:pt>
                <c:pt idx="85">
                  <c:v>138.22999999999999</c:v>
                </c:pt>
                <c:pt idx="86">
                  <c:v>140.36000000000001</c:v>
                </c:pt>
                <c:pt idx="87">
                  <c:v>141.05000000000001</c:v>
                </c:pt>
                <c:pt idx="88">
                  <c:v>141.72999999999999</c:v>
                </c:pt>
                <c:pt idx="89">
                  <c:v>142.54</c:v>
                </c:pt>
                <c:pt idx="90">
                  <c:v>144.94999999999999</c:v>
                </c:pt>
                <c:pt idx="91">
                  <c:v>146.56</c:v>
                </c:pt>
                <c:pt idx="92">
                  <c:v>159.08000000000001</c:v>
                </c:pt>
                <c:pt idx="93">
                  <c:v>160.6</c:v>
                </c:pt>
                <c:pt idx="94">
                  <c:v>160.16999999999999</c:v>
                </c:pt>
                <c:pt idx="95">
                  <c:v>160.62</c:v>
                </c:pt>
              </c:numCache>
            </c:numRef>
          </c:val>
          <c:smooth val="0"/>
          <c:extLst>
            <c:ext xmlns:c16="http://schemas.microsoft.com/office/drawing/2014/chart" uri="{C3380CC4-5D6E-409C-BE32-E72D297353CC}">
              <c16:uniqueId val="{00000006-C0FD-4CFF-9EA4-1227E48C7119}"/>
            </c:ext>
          </c:extLst>
        </c:ser>
        <c:ser>
          <c:idx val="7"/>
          <c:order val="7"/>
          <c:tx>
            <c:strRef>
              <c:f>DATA!$J$220</c:f>
              <c:strCache>
                <c:ptCount val="1"/>
                <c:pt idx="0">
                  <c:v>NEXA RESOURCES CAJAMARQUILLA</c:v>
                </c:pt>
              </c:strCache>
            </c:strRef>
          </c:tx>
          <c:spPr>
            <a:ln w="19050" cap="rnd" cmpd="sng" algn="ctr">
              <a:solidFill>
                <a:schemeClr val="accent2">
                  <a:lumMod val="60000"/>
                </a:schemeClr>
              </a:solidFill>
              <a:prstDash val="solid"/>
              <a:round/>
            </a:ln>
            <a:effectLst/>
          </c:spPr>
          <c:marker>
            <c:spPr>
              <a:noFill/>
              <a:ln w="6350" cap="flat" cmpd="sng" algn="ctr">
                <a:noFill/>
                <a:prstDash val="solid"/>
                <a:round/>
              </a:ln>
              <a:effectLst/>
            </c:spPr>
          </c:marker>
          <c:cat>
            <c:numRef>
              <c:f>DATA!$B$221:$B$316</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DATA!$T$221:$T$316</c:f>
              <c:numCache>
                <c:formatCode>General</c:formatCode>
                <c:ptCount val="96"/>
                <c:pt idx="0">
                  <c:v>171.57</c:v>
                </c:pt>
                <c:pt idx="1">
                  <c:v>167.67</c:v>
                </c:pt>
                <c:pt idx="2">
                  <c:v>167.26</c:v>
                </c:pt>
                <c:pt idx="3">
                  <c:v>168.62</c:v>
                </c:pt>
                <c:pt idx="4">
                  <c:v>169.97</c:v>
                </c:pt>
                <c:pt idx="5">
                  <c:v>169.91</c:v>
                </c:pt>
                <c:pt idx="6">
                  <c:v>169.75</c:v>
                </c:pt>
                <c:pt idx="7">
                  <c:v>169.72</c:v>
                </c:pt>
                <c:pt idx="8">
                  <c:v>169.88</c:v>
                </c:pt>
                <c:pt idx="9">
                  <c:v>169.81</c:v>
                </c:pt>
                <c:pt idx="10">
                  <c:v>169.92</c:v>
                </c:pt>
                <c:pt idx="11">
                  <c:v>169.51</c:v>
                </c:pt>
                <c:pt idx="12">
                  <c:v>169.63</c:v>
                </c:pt>
                <c:pt idx="13">
                  <c:v>168.46</c:v>
                </c:pt>
                <c:pt idx="14">
                  <c:v>168.39</c:v>
                </c:pt>
                <c:pt idx="15">
                  <c:v>169.39</c:v>
                </c:pt>
                <c:pt idx="16">
                  <c:v>169.33</c:v>
                </c:pt>
                <c:pt idx="17">
                  <c:v>168.41</c:v>
                </c:pt>
                <c:pt idx="18">
                  <c:v>168.71</c:v>
                </c:pt>
                <c:pt idx="19">
                  <c:v>168.6</c:v>
                </c:pt>
                <c:pt idx="20">
                  <c:v>168.82</c:v>
                </c:pt>
                <c:pt idx="21">
                  <c:v>169.44</c:v>
                </c:pt>
                <c:pt idx="22">
                  <c:v>169.54</c:v>
                </c:pt>
                <c:pt idx="23">
                  <c:v>169.65</c:v>
                </c:pt>
                <c:pt idx="24">
                  <c:v>169.69</c:v>
                </c:pt>
                <c:pt idx="25">
                  <c:v>169.92</c:v>
                </c:pt>
                <c:pt idx="26">
                  <c:v>170.74</c:v>
                </c:pt>
                <c:pt idx="27">
                  <c:v>172.14</c:v>
                </c:pt>
                <c:pt idx="28">
                  <c:v>172.14</c:v>
                </c:pt>
                <c:pt idx="29">
                  <c:v>171.4</c:v>
                </c:pt>
                <c:pt idx="30">
                  <c:v>171.14</c:v>
                </c:pt>
                <c:pt idx="31">
                  <c:v>170.17</c:v>
                </c:pt>
                <c:pt idx="32">
                  <c:v>168.89</c:v>
                </c:pt>
                <c:pt idx="33">
                  <c:v>167.55</c:v>
                </c:pt>
                <c:pt idx="34">
                  <c:v>168.46</c:v>
                </c:pt>
                <c:pt idx="35">
                  <c:v>168.56</c:v>
                </c:pt>
                <c:pt idx="36">
                  <c:v>168.6</c:v>
                </c:pt>
                <c:pt idx="37">
                  <c:v>168.51</c:v>
                </c:pt>
                <c:pt idx="38">
                  <c:v>166.77</c:v>
                </c:pt>
                <c:pt idx="39">
                  <c:v>166.7</c:v>
                </c:pt>
                <c:pt idx="40">
                  <c:v>168.2</c:v>
                </c:pt>
                <c:pt idx="41">
                  <c:v>168.83</c:v>
                </c:pt>
                <c:pt idx="42">
                  <c:v>169.62</c:v>
                </c:pt>
                <c:pt idx="43">
                  <c:v>169.84</c:v>
                </c:pt>
                <c:pt idx="44">
                  <c:v>169.84</c:v>
                </c:pt>
                <c:pt idx="45">
                  <c:v>169.86</c:v>
                </c:pt>
                <c:pt idx="46">
                  <c:v>169.44</c:v>
                </c:pt>
                <c:pt idx="47">
                  <c:v>169.64</c:v>
                </c:pt>
                <c:pt idx="48">
                  <c:v>168.41</c:v>
                </c:pt>
                <c:pt idx="49">
                  <c:v>169.81</c:v>
                </c:pt>
                <c:pt idx="50">
                  <c:v>165.92</c:v>
                </c:pt>
                <c:pt idx="51">
                  <c:v>149.55000000000001</c:v>
                </c:pt>
                <c:pt idx="52">
                  <c:v>146.96</c:v>
                </c:pt>
                <c:pt idx="53">
                  <c:v>148.36000000000001</c:v>
                </c:pt>
                <c:pt idx="54">
                  <c:v>148.61000000000001</c:v>
                </c:pt>
                <c:pt idx="55">
                  <c:v>149.65</c:v>
                </c:pt>
                <c:pt idx="56">
                  <c:v>162.16999999999999</c:v>
                </c:pt>
                <c:pt idx="57">
                  <c:v>171.12</c:v>
                </c:pt>
                <c:pt idx="58">
                  <c:v>171.1</c:v>
                </c:pt>
                <c:pt idx="59">
                  <c:v>170.22</c:v>
                </c:pt>
                <c:pt idx="60">
                  <c:v>170</c:v>
                </c:pt>
                <c:pt idx="61">
                  <c:v>169.68</c:v>
                </c:pt>
                <c:pt idx="62">
                  <c:v>169.28</c:v>
                </c:pt>
                <c:pt idx="63">
                  <c:v>168.62</c:v>
                </c:pt>
                <c:pt idx="64">
                  <c:v>168.88</c:v>
                </c:pt>
                <c:pt idx="65">
                  <c:v>169.61</c:v>
                </c:pt>
                <c:pt idx="66">
                  <c:v>168.97</c:v>
                </c:pt>
                <c:pt idx="67">
                  <c:v>170.35</c:v>
                </c:pt>
                <c:pt idx="68">
                  <c:v>170.55</c:v>
                </c:pt>
                <c:pt idx="69">
                  <c:v>171.58</c:v>
                </c:pt>
                <c:pt idx="70">
                  <c:v>170.21</c:v>
                </c:pt>
                <c:pt idx="71">
                  <c:v>171.48</c:v>
                </c:pt>
                <c:pt idx="72">
                  <c:v>147.55000000000001</c:v>
                </c:pt>
                <c:pt idx="73">
                  <c:v>206.42</c:v>
                </c:pt>
                <c:pt idx="74">
                  <c:v>227.97</c:v>
                </c:pt>
                <c:pt idx="75">
                  <c:v>123.89</c:v>
                </c:pt>
                <c:pt idx="76">
                  <c:v>117.12</c:v>
                </c:pt>
                <c:pt idx="77">
                  <c:v>121.85</c:v>
                </c:pt>
                <c:pt idx="78">
                  <c:v>122.84</c:v>
                </c:pt>
                <c:pt idx="79">
                  <c:v>121.24</c:v>
                </c:pt>
                <c:pt idx="80">
                  <c:v>121.76</c:v>
                </c:pt>
                <c:pt idx="81">
                  <c:v>121.64</c:v>
                </c:pt>
                <c:pt idx="82">
                  <c:v>122.19</c:v>
                </c:pt>
                <c:pt idx="83">
                  <c:v>122.14</c:v>
                </c:pt>
                <c:pt idx="84">
                  <c:v>130.18</c:v>
                </c:pt>
                <c:pt idx="85">
                  <c:v>188.53</c:v>
                </c:pt>
                <c:pt idx="86">
                  <c:v>214.08</c:v>
                </c:pt>
                <c:pt idx="87">
                  <c:v>274.68</c:v>
                </c:pt>
                <c:pt idx="88">
                  <c:v>304.41000000000003</c:v>
                </c:pt>
                <c:pt idx="89">
                  <c:v>304.41000000000003</c:v>
                </c:pt>
                <c:pt idx="90">
                  <c:v>304.39999999999998</c:v>
                </c:pt>
                <c:pt idx="91">
                  <c:v>302.47000000000003</c:v>
                </c:pt>
                <c:pt idx="92">
                  <c:v>304.19</c:v>
                </c:pt>
                <c:pt idx="93">
                  <c:v>171.53</c:v>
                </c:pt>
                <c:pt idx="94">
                  <c:v>170.64</c:v>
                </c:pt>
                <c:pt idx="95">
                  <c:v>172.08</c:v>
                </c:pt>
              </c:numCache>
            </c:numRef>
          </c:val>
          <c:smooth val="0"/>
          <c:extLst>
            <c:ext xmlns:c16="http://schemas.microsoft.com/office/drawing/2014/chart" uri="{C3380CC4-5D6E-409C-BE32-E72D297353CC}">
              <c16:uniqueId val="{00000007-C0FD-4CFF-9EA4-1227E48C7119}"/>
            </c:ext>
          </c:extLst>
        </c:ser>
        <c:ser>
          <c:idx val="8"/>
          <c:order val="8"/>
          <c:tx>
            <c:strRef>
              <c:f>DATA!$K$220</c:f>
              <c:strCache>
                <c:ptCount val="1"/>
                <c:pt idx="0">
                  <c:v>SHOUGANG HIERRO PERÚ</c:v>
                </c:pt>
              </c:strCache>
            </c:strRef>
          </c:tx>
          <c:spPr>
            <a:ln w="19050" cap="rnd" cmpd="sng" algn="ctr">
              <a:solidFill>
                <a:schemeClr val="accent3">
                  <a:lumMod val="60000"/>
                </a:schemeClr>
              </a:solidFill>
              <a:prstDash val="solid"/>
              <a:round/>
            </a:ln>
            <a:effectLst/>
          </c:spPr>
          <c:marker>
            <c:spPr>
              <a:noFill/>
              <a:ln w="6350" cap="flat" cmpd="sng" algn="ctr">
                <a:noFill/>
                <a:prstDash val="solid"/>
                <a:round/>
              </a:ln>
              <a:effectLst/>
            </c:spPr>
          </c:marker>
          <c:cat>
            <c:numRef>
              <c:f>DATA!$B$221:$B$316</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DATA!$U$221:$U$316</c:f>
              <c:numCache>
                <c:formatCode>General</c:formatCode>
                <c:ptCount val="96"/>
                <c:pt idx="0">
                  <c:v>109.92</c:v>
                </c:pt>
                <c:pt idx="1">
                  <c:v>115.46</c:v>
                </c:pt>
                <c:pt idx="2">
                  <c:v>115.75</c:v>
                </c:pt>
                <c:pt idx="3">
                  <c:v>117.41</c:v>
                </c:pt>
                <c:pt idx="4">
                  <c:v>115.31</c:v>
                </c:pt>
                <c:pt idx="5">
                  <c:v>113.42</c:v>
                </c:pt>
                <c:pt idx="6">
                  <c:v>115.02</c:v>
                </c:pt>
                <c:pt idx="7">
                  <c:v>118.28</c:v>
                </c:pt>
                <c:pt idx="8">
                  <c:v>117.85</c:v>
                </c:pt>
                <c:pt idx="9">
                  <c:v>117.44</c:v>
                </c:pt>
                <c:pt idx="10">
                  <c:v>116.73</c:v>
                </c:pt>
                <c:pt idx="11">
                  <c:v>117.4</c:v>
                </c:pt>
                <c:pt idx="12">
                  <c:v>116.95</c:v>
                </c:pt>
                <c:pt idx="13">
                  <c:v>115.89</c:v>
                </c:pt>
                <c:pt idx="14">
                  <c:v>114.72</c:v>
                </c:pt>
                <c:pt idx="15">
                  <c:v>113.64</c:v>
                </c:pt>
                <c:pt idx="16">
                  <c:v>110.53</c:v>
                </c:pt>
                <c:pt idx="17">
                  <c:v>115.45</c:v>
                </c:pt>
                <c:pt idx="18">
                  <c:v>118.43</c:v>
                </c:pt>
                <c:pt idx="19">
                  <c:v>120.98</c:v>
                </c:pt>
                <c:pt idx="20">
                  <c:v>120.57</c:v>
                </c:pt>
                <c:pt idx="21">
                  <c:v>118.7</c:v>
                </c:pt>
                <c:pt idx="22">
                  <c:v>118.22</c:v>
                </c:pt>
                <c:pt idx="23">
                  <c:v>118.48</c:v>
                </c:pt>
                <c:pt idx="24">
                  <c:v>118.37</c:v>
                </c:pt>
                <c:pt idx="25">
                  <c:v>117.06</c:v>
                </c:pt>
                <c:pt idx="26">
                  <c:v>116.24</c:v>
                </c:pt>
                <c:pt idx="27">
                  <c:v>116.73</c:v>
                </c:pt>
                <c:pt idx="28">
                  <c:v>115.59</c:v>
                </c:pt>
                <c:pt idx="29">
                  <c:v>116.06</c:v>
                </c:pt>
                <c:pt idx="30">
                  <c:v>114.98</c:v>
                </c:pt>
                <c:pt idx="31">
                  <c:v>115.56</c:v>
                </c:pt>
                <c:pt idx="32">
                  <c:v>110.16</c:v>
                </c:pt>
                <c:pt idx="33">
                  <c:v>111.96</c:v>
                </c:pt>
                <c:pt idx="34">
                  <c:v>114.05</c:v>
                </c:pt>
                <c:pt idx="35">
                  <c:v>114.03</c:v>
                </c:pt>
                <c:pt idx="36">
                  <c:v>112.4</c:v>
                </c:pt>
                <c:pt idx="37">
                  <c:v>110.23</c:v>
                </c:pt>
                <c:pt idx="38">
                  <c:v>112.85</c:v>
                </c:pt>
                <c:pt idx="39">
                  <c:v>112.44</c:v>
                </c:pt>
                <c:pt idx="40">
                  <c:v>113.11</c:v>
                </c:pt>
                <c:pt idx="41">
                  <c:v>112.92</c:v>
                </c:pt>
                <c:pt idx="42">
                  <c:v>113.33</c:v>
                </c:pt>
                <c:pt idx="43">
                  <c:v>113.14</c:v>
                </c:pt>
                <c:pt idx="44">
                  <c:v>114.54</c:v>
                </c:pt>
                <c:pt idx="45">
                  <c:v>115.12</c:v>
                </c:pt>
                <c:pt idx="46">
                  <c:v>115.45</c:v>
                </c:pt>
                <c:pt idx="47">
                  <c:v>112.73</c:v>
                </c:pt>
                <c:pt idx="48">
                  <c:v>110.53</c:v>
                </c:pt>
                <c:pt idx="49">
                  <c:v>113.38</c:v>
                </c:pt>
                <c:pt idx="50">
                  <c:v>113.82</c:v>
                </c:pt>
                <c:pt idx="51">
                  <c:v>110.89</c:v>
                </c:pt>
                <c:pt idx="52">
                  <c:v>109.93</c:v>
                </c:pt>
                <c:pt idx="53">
                  <c:v>108.99</c:v>
                </c:pt>
                <c:pt idx="54">
                  <c:v>112.3</c:v>
                </c:pt>
                <c:pt idx="55">
                  <c:v>111.31</c:v>
                </c:pt>
                <c:pt idx="56">
                  <c:v>110.52</c:v>
                </c:pt>
                <c:pt idx="57">
                  <c:v>105.26</c:v>
                </c:pt>
                <c:pt idx="58">
                  <c:v>108.17</c:v>
                </c:pt>
                <c:pt idx="59">
                  <c:v>110.03</c:v>
                </c:pt>
                <c:pt idx="60">
                  <c:v>109.85</c:v>
                </c:pt>
                <c:pt idx="61">
                  <c:v>108.4</c:v>
                </c:pt>
                <c:pt idx="62">
                  <c:v>108.73</c:v>
                </c:pt>
                <c:pt idx="63">
                  <c:v>109.65</c:v>
                </c:pt>
                <c:pt idx="64">
                  <c:v>106.94</c:v>
                </c:pt>
                <c:pt idx="65">
                  <c:v>104.28</c:v>
                </c:pt>
                <c:pt idx="66">
                  <c:v>103.71</c:v>
                </c:pt>
                <c:pt idx="67">
                  <c:v>105.02</c:v>
                </c:pt>
                <c:pt idx="68">
                  <c:v>108.7</c:v>
                </c:pt>
                <c:pt idx="69">
                  <c:v>110.38</c:v>
                </c:pt>
                <c:pt idx="70">
                  <c:v>111.55</c:v>
                </c:pt>
                <c:pt idx="71">
                  <c:v>109.53</c:v>
                </c:pt>
                <c:pt idx="72">
                  <c:v>112.65</c:v>
                </c:pt>
                <c:pt idx="73">
                  <c:v>113.91</c:v>
                </c:pt>
                <c:pt idx="74">
                  <c:v>115.36</c:v>
                </c:pt>
                <c:pt idx="75">
                  <c:v>114.69</c:v>
                </c:pt>
                <c:pt idx="76">
                  <c:v>115.11</c:v>
                </c:pt>
                <c:pt idx="77">
                  <c:v>111.77</c:v>
                </c:pt>
                <c:pt idx="78">
                  <c:v>111.33</c:v>
                </c:pt>
                <c:pt idx="79">
                  <c:v>113.06</c:v>
                </c:pt>
                <c:pt idx="80">
                  <c:v>111.19</c:v>
                </c:pt>
                <c:pt idx="81">
                  <c:v>109.84</c:v>
                </c:pt>
                <c:pt idx="82">
                  <c:v>111.71</c:v>
                </c:pt>
                <c:pt idx="83">
                  <c:v>113.58</c:v>
                </c:pt>
                <c:pt idx="84">
                  <c:v>114.14</c:v>
                </c:pt>
                <c:pt idx="85">
                  <c:v>110.2</c:v>
                </c:pt>
                <c:pt idx="86">
                  <c:v>108.89</c:v>
                </c:pt>
                <c:pt idx="87">
                  <c:v>111.13</c:v>
                </c:pt>
                <c:pt idx="88">
                  <c:v>111.47</c:v>
                </c:pt>
                <c:pt idx="89">
                  <c:v>106.86</c:v>
                </c:pt>
                <c:pt idx="90">
                  <c:v>108.1</c:v>
                </c:pt>
                <c:pt idx="91">
                  <c:v>113.95</c:v>
                </c:pt>
                <c:pt idx="92">
                  <c:v>113.89</c:v>
                </c:pt>
                <c:pt idx="93">
                  <c:v>111.93</c:v>
                </c:pt>
                <c:pt idx="94">
                  <c:v>111.98</c:v>
                </c:pt>
                <c:pt idx="95">
                  <c:v>111.74</c:v>
                </c:pt>
              </c:numCache>
            </c:numRef>
          </c:val>
          <c:smooth val="0"/>
          <c:extLst>
            <c:ext xmlns:c16="http://schemas.microsoft.com/office/drawing/2014/chart" uri="{C3380CC4-5D6E-409C-BE32-E72D297353CC}">
              <c16:uniqueId val="{00000008-C0FD-4CFF-9EA4-1227E48C7119}"/>
            </c:ext>
          </c:extLst>
        </c:ser>
        <c:ser>
          <c:idx val="9"/>
          <c:order val="9"/>
          <c:tx>
            <c:strRef>
              <c:f>DATA!$L$220</c:f>
              <c:strCache>
                <c:ptCount val="1"/>
                <c:pt idx="0">
                  <c:v>SOUTHERN PERÚ</c:v>
                </c:pt>
              </c:strCache>
            </c:strRef>
          </c:tx>
          <c:spPr>
            <a:ln w="19050" cap="rnd" cmpd="sng" algn="ctr">
              <a:solidFill>
                <a:schemeClr val="accent4">
                  <a:lumMod val="60000"/>
                </a:schemeClr>
              </a:solidFill>
              <a:prstDash val="solid"/>
              <a:round/>
            </a:ln>
            <a:effectLst/>
          </c:spPr>
          <c:marker>
            <c:spPr>
              <a:noFill/>
              <a:ln w="6350" cap="flat" cmpd="sng" algn="ctr">
                <a:noFill/>
                <a:prstDash val="solid"/>
                <a:round/>
              </a:ln>
              <a:effectLst/>
            </c:spPr>
          </c:marker>
          <c:cat>
            <c:numRef>
              <c:f>DATA!$B$221:$B$316</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DATA!$V$221:$V$316</c:f>
              <c:numCache>
                <c:formatCode>General</c:formatCode>
                <c:ptCount val="96"/>
                <c:pt idx="0">
                  <c:v>284.32</c:v>
                </c:pt>
                <c:pt idx="1">
                  <c:v>286.89999999999998</c:v>
                </c:pt>
                <c:pt idx="2">
                  <c:v>289.11</c:v>
                </c:pt>
                <c:pt idx="3">
                  <c:v>286.82</c:v>
                </c:pt>
                <c:pt idx="4">
                  <c:v>285.39999999999998</c:v>
                </c:pt>
                <c:pt idx="5">
                  <c:v>285.83999999999997</c:v>
                </c:pt>
                <c:pt idx="6">
                  <c:v>285.75</c:v>
                </c:pt>
                <c:pt idx="7">
                  <c:v>282.37</c:v>
                </c:pt>
                <c:pt idx="8">
                  <c:v>276.36</c:v>
                </c:pt>
                <c:pt idx="9">
                  <c:v>274.83</c:v>
                </c:pt>
                <c:pt idx="10">
                  <c:v>275.81</c:v>
                </c:pt>
                <c:pt idx="11">
                  <c:v>281.93</c:v>
                </c:pt>
                <c:pt idx="12">
                  <c:v>284.93</c:v>
                </c:pt>
                <c:pt idx="13">
                  <c:v>279.48</c:v>
                </c:pt>
                <c:pt idx="14">
                  <c:v>252.11</c:v>
                </c:pt>
                <c:pt idx="15">
                  <c:v>249.23</c:v>
                </c:pt>
                <c:pt idx="16">
                  <c:v>254.53</c:v>
                </c:pt>
                <c:pt idx="17">
                  <c:v>260.48</c:v>
                </c:pt>
                <c:pt idx="18">
                  <c:v>263.12</c:v>
                </c:pt>
                <c:pt idx="19">
                  <c:v>265.95</c:v>
                </c:pt>
                <c:pt idx="20">
                  <c:v>267.57</c:v>
                </c:pt>
                <c:pt idx="21">
                  <c:v>266.43</c:v>
                </c:pt>
                <c:pt idx="22">
                  <c:v>266.35000000000002</c:v>
                </c:pt>
                <c:pt idx="23">
                  <c:v>269.33</c:v>
                </c:pt>
                <c:pt idx="24">
                  <c:v>268.72000000000003</c:v>
                </c:pt>
                <c:pt idx="25">
                  <c:v>267.04000000000002</c:v>
                </c:pt>
                <c:pt idx="26">
                  <c:v>265.2</c:v>
                </c:pt>
                <c:pt idx="27">
                  <c:v>259.33</c:v>
                </c:pt>
                <c:pt idx="28">
                  <c:v>252.64</c:v>
                </c:pt>
                <c:pt idx="29">
                  <c:v>242.28</c:v>
                </c:pt>
                <c:pt idx="30">
                  <c:v>239.88</c:v>
                </c:pt>
                <c:pt idx="31">
                  <c:v>239.12</c:v>
                </c:pt>
                <c:pt idx="32">
                  <c:v>238.61</c:v>
                </c:pt>
                <c:pt idx="33">
                  <c:v>245.82</c:v>
                </c:pt>
                <c:pt idx="34">
                  <c:v>256.13</c:v>
                </c:pt>
                <c:pt idx="35">
                  <c:v>255.53</c:v>
                </c:pt>
                <c:pt idx="36">
                  <c:v>244.21</c:v>
                </c:pt>
                <c:pt idx="37">
                  <c:v>239.52</c:v>
                </c:pt>
                <c:pt idx="38">
                  <c:v>236.61</c:v>
                </c:pt>
                <c:pt idx="39">
                  <c:v>235.21</c:v>
                </c:pt>
                <c:pt idx="40">
                  <c:v>230.58</c:v>
                </c:pt>
                <c:pt idx="41">
                  <c:v>228.19</c:v>
                </c:pt>
                <c:pt idx="42">
                  <c:v>229.87</c:v>
                </c:pt>
                <c:pt idx="43">
                  <c:v>234.48</c:v>
                </c:pt>
                <c:pt idx="44">
                  <c:v>234.91</c:v>
                </c:pt>
                <c:pt idx="45">
                  <c:v>236.08</c:v>
                </c:pt>
                <c:pt idx="46">
                  <c:v>232.75</c:v>
                </c:pt>
                <c:pt idx="47">
                  <c:v>237.11</c:v>
                </c:pt>
                <c:pt idx="48">
                  <c:v>239.17</c:v>
                </c:pt>
                <c:pt idx="49">
                  <c:v>235.38</c:v>
                </c:pt>
                <c:pt idx="50">
                  <c:v>236.32</c:v>
                </c:pt>
                <c:pt idx="51">
                  <c:v>234.88</c:v>
                </c:pt>
                <c:pt idx="52">
                  <c:v>234.52</c:v>
                </c:pt>
                <c:pt idx="53">
                  <c:v>227.44</c:v>
                </c:pt>
                <c:pt idx="54">
                  <c:v>224.87</c:v>
                </c:pt>
                <c:pt idx="55">
                  <c:v>228.08</c:v>
                </c:pt>
                <c:pt idx="56">
                  <c:v>229.74</c:v>
                </c:pt>
                <c:pt idx="57">
                  <c:v>228.11</c:v>
                </c:pt>
                <c:pt idx="58">
                  <c:v>227.8</c:v>
                </c:pt>
                <c:pt idx="59">
                  <c:v>236.29</c:v>
                </c:pt>
                <c:pt idx="60">
                  <c:v>240.72</c:v>
                </c:pt>
                <c:pt idx="61">
                  <c:v>245.65</c:v>
                </c:pt>
                <c:pt idx="62">
                  <c:v>244.41</c:v>
                </c:pt>
                <c:pt idx="63">
                  <c:v>246.08</c:v>
                </c:pt>
                <c:pt idx="64">
                  <c:v>246.86</c:v>
                </c:pt>
                <c:pt idx="65">
                  <c:v>249.84</c:v>
                </c:pt>
                <c:pt idx="66">
                  <c:v>253.04</c:v>
                </c:pt>
                <c:pt idx="67">
                  <c:v>264.77999999999997</c:v>
                </c:pt>
                <c:pt idx="68">
                  <c:v>268.11</c:v>
                </c:pt>
                <c:pt idx="69">
                  <c:v>272.52999999999997</c:v>
                </c:pt>
                <c:pt idx="70">
                  <c:v>273.81</c:v>
                </c:pt>
                <c:pt idx="71">
                  <c:v>277.89999999999998</c:v>
                </c:pt>
                <c:pt idx="72">
                  <c:v>276.49</c:v>
                </c:pt>
                <c:pt idx="73">
                  <c:v>279.74</c:v>
                </c:pt>
                <c:pt idx="74">
                  <c:v>280.92</c:v>
                </c:pt>
                <c:pt idx="75">
                  <c:v>282.27</c:v>
                </c:pt>
                <c:pt idx="76">
                  <c:v>278.08</c:v>
                </c:pt>
                <c:pt idx="77">
                  <c:v>271.2</c:v>
                </c:pt>
                <c:pt idx="78">
                  <c:v>272.20999999999998</c:v>
                </c:pt>
                <c:pt idx="79">
                  <c:v>263.08999999999997</c:v>
                </c:pt>
                <c:pt idx="80">
                  <c:v>264.97000000000003</c:v>
                </c:pt>
                <c:pt idx="81">
                  <c:v>269.69</c:v>
                </c:pt>
                <c:pt idx="82">
                  <c:v>270.43</c:v>
                </c:pt>
                <c:pt idx="83">
                  <c:v>277.14999999999998</c:v>
                </c:pt>
                <c:pt idx="84">
                  <c:v>279.39</c:v>
                </c:pt>
                <c:pt idx="85">
                  <c:v>281.14999999999998</c:v>
                </c:pt>
                <c:pt idx="86">
                  <c:v>286.31</c:v>
                </c:pt>
                <c:pt idx="87">
                  <c:v>288.93</c:v>
                </c:pt>
                <c:pt idx="88">
                  <c:v>289.22000000000003</c:v>
                </c:pt>
                <c:pt idx="89">
                  <c:v>287.73</c:v>
                </c:pt>
                <c:pt idx="90">
                  <c:v>288.45</c:v>
                </c:pt>
                <c:pt idx="91">
                  <c:v>288.37</c:v>
                </c:pt>
                <c:pt idx="92">
                  <c:v>288.83</c:v>
                </c:pt>
                <c:pt idx="93">
                  <c:v>287.48</c:v>
                </c:pt>
                <c:pt idx="94">
                  <c:v>285.63</c:v>
                </c:pt>
                <c:pt idx="95">
                  <c:v>285.64</c:v>
                </c:pt>
              </c:numCache>
            </c:numRef>
          </c:val>
          <c:smooth val="0"/>
          <c:extLst>
            <c:ext xmlns:c16="http://schemas.microsoft.com/office/drawing/2014/chart" uri="{C3380CC4-5D6E-409C-BE32-E72D297353CC}">
              <c16:uniqueId val="{00000009-C0FD-4CFF-9EA4-1227E48C7119}"/>
            </c:ext>
          </c:extLst>
        </c:ser>
        <c:dLbls>
          <c:showLegendKey val="0"/>
          <c:showVal val="0"/>
          <c:showCatName val="0"/>
          <c:showSerName val="0"/>
          <c:showPercent val="0"/>
          <c:showBubbleSize val="0"/>
        </c:dLbls>
        <c:marker val="1"/>
        <c:smooth val="0"/>
        <c:axId val="251524608"/>
        <c:axId val="251526144"/>
      </c:lineChart>
      <c:catAx>
        <c:axId val="251524608"/>
        <c:scaling>
          <c:orientation val="minMax"/>
        </c:scaling>
        <c:delete val="0"/>
        <c:axPos val="b"/>
        <c:numFmt formatCode="h:mm" sourceLinked="1"/>
        <c:majorTickMark val="out"/>
        <c:minorTickMark val="none"/>
        <c:tickLblPos val="nextTo"/>
        <c:spPr>
          <a:noFill/>
          <a:ln w="6350" cap="flat" cmpd="sng" algn="ctr">
            <a:solidFill>
              <a:schemeClr val="tx1">
                <a:tint val="75000"/>
              </a:schemeClr>
            </a:solidFill>
            <a:prstDash val="solid"/>
            <a:round/>
          </a:ln>
          <a:effectLst/>
        </c:spPr>
        <c:txPr>
          <a:bodyPr rot="-60000000" spcFirstLastPara="1" vertOverflow="ellipsis" vert="horz" wrap="square" anchor="ctr" anchorCtr="1"/>
          <a:lstStyle/>
          <a:p>
            <a:pPr>
              <a:defRPr sz="800" b="0" i="0" u="none" strike="noStrike" kern="1200" baseline="0">
                <a:solidFill>
                  <a:schemeClr val="tx2"/>
                </a:solidFill>
                <a:latin typeface="Segoe UI" panose="020B0502040204020203" pitchFamily="34" charset="0"/>
                <a:ea typeface="+mn-ea"/>
                <a:cs typeface="Segoe UI" panose="020B0502040204020203" pitchFamily="34" charset="0"/>
              </a:defRPr>
            </a:pPr>
            <a:endParaRPr lang="es-PE"/>
          </a:p>
        </c:txPr>
        <c:crossAx val="251526144"/>
        <c:crosses val="autoZero"/>
        <c:auto val="1"/>
        <c:lblAlgn val="ctr"/>
        <c:lblOffset val="100"/>
        <c:tickLblSkip val="4"/>
        <c:tickMarkSkip val="2"/>
        <c:noMultiLvlLbl val="0"/>
      </c:catAx>
      <c:valAx>
        <c:axId val="251526144"/>
        <c:scaling>
          <c:orientation val="minMax"/>
          <c:max val="600"/>
          <c:min val="0"/>
        </c:scaling>
        <c:delete val="0"/>
        <c:axPos val="l"/>
        <c:majorGridlines>
          <c:spPr>
            <a:ln w="6350" cap="flat" cmpd="sng" algn="ctr">
              <a:noFill/>
              <a:prstDash val="solid"/>
              <a:round/>
            </a:ln>
            <a:effectLst/>
          </c:spPr>
        </c:majorGridlines>
        <c:title>
          <c:tx>
            <c:rich>
              <a:bodyPr rot="0" spcFirstLastPara="1" vertOverflow="ellipsis" wrap="square" anchor="ctr" anchorCtr="1"/>
              <a:lstStyle/>
              <a:p>
                <a:pPr>
                  <a:defRPr sz="800" b="0" i="0" u="none" strike="noStrike" kern="1200" baseline="0">
                    <a:solidFill>
                      <a:schemeClr val="tx2"/>
                    </a:solidFill>
                    <a:latin typeface="Segoe UI" panose="020B0502040204020203" pitchFamily="34" charset="0"/>
                    <a:ea typeface="+mn-ea"/>
                    <a:cs typeface="Segoe UI" panose="020B0502040204020203" pitchFamily="34" charset="0"/>
                  </a:defRPr>
                </a:pPr>
                <a:r>
                  <a:rPr lang="en-US" b="0"/>
                  <a:t>MW</a:t>
                </a:r>
              </a:p>
            </c:rich>
          </c:tx>
          <c:layout>
            <c:manualLayout>
              <c:xMode val="edge"/>
              <c:yMode val="edge"/>
              <c:x val="2.1359901671194718E-2"/>
              <c:y val="1.8889290163593631E-2"/>
            </c:manualLayout>
          </c:layout>
          <c:overlay val="0"/>
          <c:spPr>
            <a:noFill/>
            <a:ln>
              <a:noFill/>
            </a:ln>
            <a:effectLst/>
          </c:spPr>
          <c:txPr>
            <a:bodyPr rot="0" spcFirstLastPara="1" vertOverflow="ellipsis" wrap="square" anchor="ctr" anchorCtr="1"/>
            <a:lstStyle/>
            <a:p>
              <a:pPr>
                <a:defRPr sz="800" b="0" i="0" u="none" strike="noStrike" kern="1200" baseline="0">
                  <a:solidFill>
                    <a:schemeClr val="tx2"/>
                  </a:solidFill>
                  <a:latin typeface="Segoe UI" panose="020B0502040204020203" pitchFamily="34" charset="0"/>
                  <a:ea typeface="+mn-ea"/>
                  <a:cs typeface="Segoe UI" panose="020B0502040204020203" pitchFamily="34" charset="0"/>
                </a:defRPr>
              </a:pPr>
              <a:endParaRPr lang="es-PE"/>
            </a:p>
          </c:txPr>
        </c:title>
        <c:numFmt formatCode="General" sourceLinked="0"/>
        <c:majorTickMark val="out"/>
        <c:minorTickMark val="none"/>
        <c:tickLblPos val="nextTo"/>
        <c:spPr>
          <a:noFill/>
          <a:ln w="6350" cap="flat" cmpd="sng" algn="ctr">
            <a:noFill/>
            <a:prstDash val="solid"/>
            <a:round/>
          </a:ln>
          <a:effectLst/>
        </c:spPr>
        <c:txPr>
          <a:bodyPr rot="-60000000" spcFirstLastPara="1" vertOverflow="ellipsis" vert="horz" wrap="square" anchor="ctr" anchorCtr="1"/>
          <a:lstStyle/>
          <a:p>
            <a:pPr>
              <a:defRPr sz="800" b="0" i="0" u="none" strike="noStrike" kern="1200" baseline="0">
                <a:solidFill>
                  <a:schemeClr val="tx2"/>
                </a:solidFill>
                <a:latin typeface="Segoe UI" panose="020B0502040204020203" pitchFamily="34" charset="0"/>
                <a:ea typeface="+mn-ea"/>
                <a:cs typeface="Segoe UI" panose="020B0502040204020203" pitchFamily="34" charset="0"/>
              </a:defRPr>
            </a:pPr>
            <a:endParaRPr lang="es-PE"/>
          </a:p>
        </c:txPr>
        <c:crossAx val="251524608"/>
        <c:crosses val="autoZero"/>
        <c:crossBetween val="between"/>
      </c:valAx>
      <c:spPr>
        <a:solidFill>
          <a:schemeClr val="bg1">
            <a:lumMod val="95000"/>
          </a:schemeClr>
        </a:solidFill>
        <a:ln>
          <a:noFill/>
        </a:ln>
        <a:effectLst/>
      </c:spPr>
    </c:plotArea>
    <c:plotVisOnly val="1"/>
    <c:dispBlanksAs val="gap"/>
    <c:showDLblsOverMax val="0"/>
  </c:chart>
  <c:spPr>
    <a:solidFill>
      <a:schemeClr val="bg1">
        <a:lumMod val="95000"/>
      </a:schemeClr>
    </a:solidFill>
    <a:ln w="6350" cap="flat" cmpd="sng" algn="ctr">
      <a:noFill/>
      <a:prstDash val="solid"/>
      <a:round/>
    </a:ln>
    <a:effectLst/>
  </c:spPr>
  <c:txPr>
    <a:bodyPr/>
    <a:lstStyle/>
    <a:p>
      <a:pPr>
        <a:defRPr sz="800">
          <a:solidFill>
            <a:schemeClr val="tx2"/>
          </a:solidFill>
          <a:latin typeface="Segoe UI" panose="020B0502040204020203" pitchFamily="34" charset="0"/>
          <a:cs typeface="Segoe UI" panose="020B0502040204020203" pitchFamily="34" charset="0"/>
        </a:defRPr>
      </a:pPr>
      <a:endParaRPr lang="es-PE"/>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1831266189765496E-2"/>
          <c:y val="9.341373595095237E-2"/>
          <c:w val="0.80080555734009662"/>
          <c:h val="0.81386651469978433"/>
        </c:manualLayout>
      </c:layout>
      <c:lineChart>
        <c:grouping val="standard"/>
        <c:varyColors val="0"/>
        <c:ser>
          <c:idx val="2"/>
          <c:order val="0"/>
          <c:tx>
            <c:strRef>
              <c:f>DATA!$C$321</c:f>
              <c:strCache>
                <c:ptCount val="1"/>
                <c:pt idx="0">
                  <c:v>HUDBAY PERÚ</c:v>
                </c:pt>
              </c:strCache>
            </c:strRef>
          </c:tx>
          <c:spPr>
            <a:ln w="19050" cap="rnd" cmpd="sng" algn="ctr">
              <a:solidFill>
                <a:schemeClr val="accent4"/>
              </a:solidFill>
              <a:prstDash val="solid"/>
              <a:round/>
            </a:ln>
            <a:effectLst/>
          </c:spPr>
          <c:marker>
            <c:symbol val="diamond"/>
            <c:size val="5"/>
            <c:spPr>
              <a:noFill/>
              <a:ln w="6350" cap="flat" cmpd="sng" algn="ctr">
                <a:noFill/>
                <a:prstDash val="solid"/>
                <a:round/>
              </a:ln>
              <a:effectLst/>
            </c:spPr>
          </c:marker>
          <c:cat>
            <c:numRef>
              <c:f>DATA!$B$322:$B$417</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DATA!$F$322:$F$417</c:f>
              <c:numCache>
                <c:formatCode>General</c:formatCode>
                <c:ptCount val="96"/>
                <c:pt idx="0">
                  <c:v>84.28</c:v>
                </c:pt>
                <c:pt idx="1">
                  <c:v>84.75</c:v>
                </c:pt>
                <c:pt idx="2">
                  <c:v>84.67</c:v>
                </c:pt>
                <c:pt idx="3">
                  <c:v>84.16</c:v>
                </c:pt>
                <c:pt idx="4">
                  <c:v>84.26</c:v>
                </c:pt>
                <c:pt idx="5">
                  <c:v>83.93</c:v>
                </c:pt>
                <c:pt idx="6">
                  <c:v>84.44</c:v>
                </c:pt>
                <c:pt idx="7">
                  <c:v>84.42</c:v>
                </c:pt>
                <c:pt idx="8">
                  <c:v>84.77</c:v>
                </c:pt>
                <c:pt idx="9">
                  <c:v>85.4</c:v>
                </c:pt>
                <c:pt idx="10">
                  <c:v>85.71</c:v>
                </c:pt>
                <c:pt idx="11">
                  <c:v>85.34</c:v>
                </c:pt>
                <c:pt idx="12">
                  <c:v>85.46</c:v>
                </c:pt>
                <c:pt idx="13">
                  <c:v>85.03</c:v>
                </c:pt>
                <c:pt idx="14">
                  <c:v>84.31</c:v>
                </c:pt>
                <c:pt idx="15">
                  <c:v>84.04</c:v>
                </c:pt>
                <c:pt idx="16">
                  <c:v>83.64</c:v>
                </c:pt>
                <c:pt idx="17">
                  <c:v>83.98</c:v>
                </c:pt>
                <c:pt idx="18">
                  <c:v>84.03</c:v>
                </c:pt>
                <c:pt idx="19">
                  <c:v>83.6</c:v>
                </c:pt>
                <c:pt idx="20">
                  <c:v>83.03</c:v>
                </c:pt>
                <c:pt idx="21">
                  <c:v>83.14</c:v>
                </c:pt>
                <c:pt idx="22">
                  <c:v>83.66</c:v>
                </c:pt>
                <c:pt idx="23">
                  <c:v>83.45</c:v>
                </c:pt>
                <c:pt idx="24">
                  <c:v>83.2</c:v>
                </c:pt>
                <c:pt idx="25">
                  <c:v>83.15</c:v>
                </c:pt>
                <c:pt idx="26">
                  <c:v>82.47</c:v>
                </c:pt>
                <c:pt idx="27">
                  <c:v>82.03</c:v>
                </c:pt>
                <c:pt idx="28">
                  <c:v>82.63</c:v>
                </c:pt>
                <c:pt idx="29">
                  <c:v>81.64</c:v>
                </c:pt>
                <c:pt idx="30">
                  <c:v>81.99</c:v>
                </c:pt>
                <c:pt idx="31">
                  <c:v>82.27</c:v>
                </c:pt>
                <c:pt idx="32">
                  <c:v>82.77</c:v>
                </c:pt>
                <c:pt idx="33">
                  <c:v>82.12</c:v>
                </c:pt>
                <c:pt idx="34">
                  <c:v>80.849999999999994</c:v>
                </c:pt>
                <c:pt idx="35">
                  <c:v>80.2</c:v>
                </c:pt>
                <c:pt idx="36">
                  <c:v>80.8</c:v>
                </c:pt>
                <c:pt idx="37">
                  <c:v>79.95</c:v>
                </c:pt>
                <c:pt idx="38">
                  <c:v>81.09</c:v>
                </c:pt>
                <c:pt idx="39">
                  <c:v>81.48</c:v>
                </c:pt>
                <c:pt idx="40">
                  <c:v>81.150000000000006</c:v>
                </c:pt>
                <c:pt idx="41">
                  <c:v>79.52</c:v>
                </c:pt>
                <c:pt idx="42">
                  <c:v>79.02</c:v>
                </c:pt>
                <c:pt idx="43">
                  <c:v>79.64</c:v>
                </c:pt>
                <c:pt idx="44">
                  <c:v>80.040000000000006</c:v>
                </c:pt>
                <c:pt idx="45">
                  <c:v>80.19</c:v>
                </c:pt>
                <c:pt idx="46">
                  <c:v>79.819999999999993</c:v>
                </c:pt>
                <c:pt idx="47">
                  <c:v>80.08</c:v>
                </c:pt>
                <c:pt idx="48">
                  <c:v>80.17</c:v>
                </c:pt>
                <c:pt idx="49">
                  <c:v>79.959999999999994</c:v>
                </c:pt>
                <c:pt idx="50">
                  <c:v>80.599999999999994</c:v>
                </c:pt>
                <c:pt idx="51">
                  <c:v>80.81</c:v>
                </c:pt>
                <c:pt idx="52">
                  <c:v>80.98</c:v>
                </c:pt>
                <c:pt idx="53">
                  <c:v>80.83</c:v>
                </c:pt>
                <c:pt idx="54">
                  <c:v>80.680000000000007</c:v>
                </c:pt>
                <c:pt idx="55">
                  <c:v>80.91</c:v>
                </c:pt>
                <c:pt idx="56">
                  <c:v>81.349999999999994</c:v>
                </c:pt>
                <c:pt idx="57">
                  <c:v>82.02</c:v>
                </c:pt>
                <c:pt idx="58">
                  <c:v>81.290000000000006</c:v>
                </c:pt>
                <c:pt idx="59">
                  <c:v>81.099999999999994</c:v>
                </c:pt>
                <c:pt idx="60">
                  <c:v>81.14</c:v>
                </c:pt>
                <c:pt idx="61">
                  <c:v>81.67</c:v>
                </c:pt>
                <c:pt idx="62">
                  <c:v>82.04</c:v>
                </c:pt>
                <c:pt idx="63">
                  <c:v>81.680000000000007</c:v>
                </c:pt>
                <c:pt idx="64">
                  <c:v>81.83</c:v>
                </c:pt>
                <c:pt idx="65">
                  <c:v>81.400000000000006</c:v>
                </c:pt>
                <c:pt idx="66">
                  <c:v>81.569999999999993</c:v>
                </c:pt>
                <c:pt idx="67">
                  <c:v>81.489999999999995</c:v>
                </c:pt>
                <c:pt idx="68">
                  <c:v>81.37</c:v>
                </c:pt>
                <c:pt idx="69">
                  <c:v>80.86</c:v>
                </c:pt>
                <c:pt idx="70">
                  <c:v>80.849999999999994</c:v>
                </c:pt>
                <c:pt idx="71">
                  <c:v>80.75</c:v>
                </c:pt>
                <c:pt idx="72">
                  <c:v>79.77</c:v>
                </c:pt>
                <c:pt idx="73">
                  <c:v>79.430000000000007</c:v>
                </c:pt>
                <c:pt idx="74">
                  <c:v>80.05</c:v>
                </c:pt>
                <c:pt idx="75">
                  <c:v>80.95</c:v>
                </c:pt>
                <c:pt idx="76">
                  <c:v>82.14</c:v>
                </c:pt>
                <c:pt idx="77">
                  <c:v>82.34</c:v>
                </c:pt>
                <c:pt idx="78">
                  <c:v>83.11</c:v>
                </c:pt>
                <c:pt idx="79">
                  <c:v>83.33</c:v>
                </c:pt>
                <c:pt idx="80">
                  <c:v>83.46</c:v>
                </c:pt>
                <c:pt idx="81">
                  <c:v>83.38</c:v>
                </c:pt>
                <c:pt idx="82">
                  <c:v>83.79</c:v>
                </c:pt>
                <c:pt idx="83">
                  <c:v>83.46</c:v>
                </c:pt>
                <c:pt idx="84">
                  <c:v>83.41</c:v>
                </c:pt>
                <c:pt idx="85">
                  <c:v>83.09</c:v>
                </c:pt>
                <c:pt idx="86">
                  <c:v>83.11</c:v>
                </c:pt>
                <c:pt idx="87">
                  <c:v>82.83</c:v>
                </c:pt>
                <c:pt idx="88">
                  <c:v>82.86</c:v>
                </c:pt>
                <c:pt idx="89">
                  <c:v>82.55</c:v>
                </c:pt>
                <c:pt idx="90">
                  <c:v>82.45</c:v>
                </c:pt>
                <c:pt idx="91">
                  <c:v>82.81</c:v>
                </c:pt>
                <c:pt idx="92">
                  <c:v>82.71</c:v>
                </c:pt>
                <c:pt idx="93">
                  <c:v>82.46</c:v>
                </c:pt>
                <c:pt idx="94">
                  <c:v>81.680000000000007</c:v>
                </c:pt>
                <c:pt idx="95">
                  <c:v>82.9</c:v>
                </c:pt>
              </c:numCache>
            </c:numRef>
          </c:val>
          <c:smooth val="0"/>
          <c:extLst>
            <c:ext xmlns:c16="http://schemas.microsoft.com/office/drawing/2014/chart" uri="{C3380CC4-5D6E-409C-BE32-E72D297353CC}">
              <c16:uniqueId val="{00000000-6F73-4C4A-A38D-CC129B6F549D}"/>
            </c:ext>
          </c:extLst>
        </c:ser>
        <c:ser>
          <c:idx val="0"/>
          <c:order val="1"/>
          <c:tx>
            <c:strRef>
              <c:f>DATA!$D$321</c:f>
              <c:strCache>
                <c:ptCount val="1"/>
                <c:pt idx="0">
                  <c:v>MINERA VOLCÁN</c:v>
                </c:pt>
              </c:strCache>
            </c:strRef>
          </c:tx>
          <c:spPr>
            <a:ln w="19050" cap="rnd" cmpd="sng" algn="ctr">
              <a:solidFill>
                <a:schemeClr val="accent6"/>
              </a:solidFill>
              <a:prstDash val="solid"/>
              <a:round/>
            </a:ln>
            <a:effectLst/>
          </c:spPr>
          <c:marker>
            <c:spPr>
              <a:noFill/>
              <a:ln w="6350" cap="flat" cmpd="sng" algn="ctr">
                <a:noFill/>
                <a:prstDash val="solid"/>
                <a:round/>
              </a:ln>
              <a:effectLst/>
            </c:spPr>
          </c:marker>
          <c:cat>
            <c:numRef>
              <c:f>DATA!$B$322:$B$417</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DATA!$G$322:$G$417</c:f>
              <c:numCache>
                <c:formatCode>General</c:formatCode>
                <c:ptCount val="96"/>
                <c:pt idx="0">
                  <c:v>74.069999999999993</c:v>
                </c:pt>
                <c:pt idx="1">
                  <c:v>70.91</c:v>
                </c:pt>
                <c:pt idx="2">
                  <c:v>70.14</c:v>
                </c:pt>
                <c:pt idx="3">
                  <c:v>70.87</c:v>
                </c:pt>
                <c:pt idx="4">
                  <c:v>71.709999999999994</c:v>
                </c:pt>
                <c:pt idx="5">
                  <c:v>71.28</c:v>
                </c:pt>
                <c:pt idx="6">
                  <c:v>71</c:v>
                </c:pt>
                <c:pt idx="7">
                  <c:v>71.540000000000006</c:v>
                </c:pt>
                <c:pt idx="8">
                  <c:v>70.27</c:v>
                </c:pt>
                <c:pt idx="9">
                  <c:v>70.48</c:v>
                </c:pt>
                <c:pt idx="10">
                  <c:v>70.34</c:v>
                </c:pt>
                <c:pt idx="11">
                  <c:v>71.16</c:v>
                </c:pt>
                <c:pt idx="12">
                  <c:v>70.95</c:v>
                </c:pt>
                <c:pt idx="13">
                  <c:v>71.27</c:v>
                </c:pt>
                <c:pt idx="14">
                  <c:v>71.97</c:v>
                </c:pt>
                <c:pt idx="15">
                  <c:v>71.92</c:v>
                </c:pt>
                <c:pt idx="16">
                  <c:v>71.53</c:v>
                </c:pt>
                <c:pt idx="17">
                  <c:v>72.180000000000007</c:v>
                </c:pt>
                <c:pt idx="18">
                  <c:v>69.05</c:v>
                </c:pt>
                <c:pt idx="19">
                  <c:v>68.8</c:v>
                </c:pt>
                <c:pt idx="20">
                  <c:v>68.510000000000005</c:v>
                </c:pt>
                <c:pt idx="21">
                  <c:v>68.3</c:v>
                </c:pt>
                <c:pt idx="22">
                  <c:v>67.8</c:v>
                </c:pt>
                <c:pt idx="23">
                  <c:v>67.459999999999994</c:v>
                </c:pt>
                <c:pt idx="24">
                  <c:v>66.72</c:v>
                </c:pt>
                <c:pt idx="25">
                  <c:v>66.819999999999993</c:v>
                </c:pt>
                <c:pt idx="26">
                  <c:v>65.67</c:v>
                </c:pt>
                <c:pt idx="27">
                  <c:v>65.010000000000005</c:v>
                </c:pt>
                <c:pt idx="28">
                  <c:v>63.39</c:v>
                </c:pt>
                <c:pt idx="29">
                  <c:v>62.79</c:v>
                </c:pt>
                <c:pt idx="30">
                  <c:v>62.75</c:v>
                </c:pt>
                <c:pt idx="31">
                  <c:v>64.28</c:v>
                </c:pt>
                <c:pt idx="32">
                  <c:v>64.3</c:v>
                </c:pt>
                <c:pt idx="33">
                  <c:v>65.02</c:v>
                </c:pt>
                <c:pt idx="34">
                  <c:v>65.03</c:v>
                </c:pt>
                <c:pt idx="35">
                  <c:v>64.959999999999994</c:v>
                </c:pt>
                <c:pt idx="36">
                  <c:v>65.67</c:v>
                </c:pt>
                <c:pt idx="37">
                  <c:v>66.540000000000006</c:v>
                </c:pt>
                <c:pt idx="38">
                  <c:v>67.430000000000007</c:v>
                </c:pt>
                <c:pt idx="39">
                  <c:v>67.98</c:v>
                </c:pt>
                <c:pt idx="40">
                  <c:v>66.400000000000006</c:v>
                </c:pt>
                <c:pt idx="41">
                  <c:v>68.56</c:v>
                </c:pt>
                <c:pt idx="42">
                  <c:v>68.81</c:v>
                </c:pt>
                <c:pt idx="43">
                  <c:v>69.260000000000005</c:v>
                </c:pt>
                <c:pt idx="44">
                  <c:v>70.09</c:v>
                </c:pt>
                <c:pt idx="45">
                  <c:v>71.92</c:v>
                </c:pt>
                <c:pt idx="46">
                  <c:v>72.34</c:v>
                </c:pt>
                <c:pt idx="47">
                  <c:v>72.59</c:v>
                </c:pt>
                <c:pt idx="48">
                  <c:v>73.33</c:v>
                </c:pt>
                <c:pt idx="49">
                  <c:v>71.760000000000005</c:v>
                </c:pt>
                <c:pt idx="50">
                  <c:v>71.400000000000006</c:v>
                </c:pt>
                <c:pt idx="51">
                  <c:v>70.760000000000005</c:v>
                </c:pt>
                <c:pt idx="52">
                  <c:v>70.36</c:v>
                </c:pt>
                <c:pt idx="53">
                  <c:v>70.08</c:v>
                </c:pt>
                <c:pt idx="54">
                  <c:v>70.55</c:v>
                </c:pt>
                <c:pt idx="55">
                  <c:v>70.760000000000005</c:v>
                </c:pt>
                <c:pt idx="56">
                  <c:v>72.09</c:v>
                </c:pt>
                <c:pt idx="57">
                  <c:v>72.41</c:v>
                </c:pt>
                <c:pt idx="58">
                  <c:v>73.52</c:v>
                </c:pt>
                <c:pt idx="59">
                  <c:v>73.97</c:v>
                </c:pt>
                <c:pt idx="60">
                  <c:v>74</c:v>
                </c:pt>
                <c:pt idx="61">
                  <c:v>73.95</c:v>
                </c:pt>
                <c:pt idx="62">
                  <c:v>72.930000000000007</c:v>
                </c:pt>
                <c:pt idx="63">
                  <c:v>71.36</c:v>
                </c:pt>
                <c:pt idx="64">
                  <c:v>71.41</c:v>
                </c:pt>
                <c:pt idx="65">
                  <c:v>71.91</c:v>
                </c:pt>
                <c:pt idx="66">
                  <c:v>72.069999999999993</c:v>
                </c:pt>
                <c:pt idx="67">
                  <c:v>70.56</c:v>
                </c:pt>
                <c:pt idx="68">
                  <c:v>69.08</c:v>
                </c:pt>
                <c:pt idx="69">
                  <c:v>69.290000000000006</c:v>
                </c:pt>
                <c:pt idx="70">
                  <c:v>69.83</c:v>
                </c:pt>
                <c:pt idx="71">
                  <c:v>68.75</c:v>
                </c:pt>
                <c:pt idx="72">
                  <c:v>68.650000000000006</c:v>
                </c:pt>
                <c:pt idx="73">
                  <c:v>68.290000000000006</c:v>
                </c:pt>
                <c:pt idx="74">
                  <c:v>66.599999999999994</c:v>
                </c:pt>
                <c:pt idx="75">
                  <c:v>59.82</c:v>
                </c:pt>
                <c:pt idx="76">
                  <c:v>55.66</c:v>
                </c:pt>
                <c:pt idx="77">
                  <c:v>54</c:v>
                </c:pt>
                <c:pt idx="78">
                  <c:v>54.19</c:v>
                </c:pt>
                <c:pt idx="79">
                  <c:v>54.23</c:v>
                </c:pt>
                <c:pt idx="80">
                  <c:v>54.73</c:v>
                </c:pt>
                <c:pt idx="81">
                  <c:v>62.59</c:v>
                </c:pt>
                <c:pt idx="82">
                  <c:v>64.84</c:v>
                </c:pt>
                <c:pt idx="83">
                  <c:v>67.72</c:v>
                </c:pt>
                <c:pt idx="84">
                  <c:v>68.97</c:v>
                </c:pt>
                <c:pt idx="85">
                  <c:v>69.069999999999993</c:v>
                </c:pt>
                <c:pt idx="86">
                  <c:v>70.63</c:v>
                </c:pt>
                <c:pt idx="87">
                  <c:v>71.239999999999995</c:v>
                </c:pt>
                <c:pt idx="88">
                  <c:v>71.45</c:v>
                </c:pt>
                <c:pt idx="89">
                  <c:v>70.72</c:v>
                </c:pt>
                <c:pt idx="90">
                  <c:v>71.150000000000006</c:v>
                </c:pt>
                <c:pt idx="91">
                  <c:v>72.17</c:v>
                </c:pt>
                <c:pt idx="92">
                  <c:v>73.47</c:v>
                </c:pt>
                <c:pt idx="93">
                  <c:v>74.209999999999994</c:v>
                </c:pt>
                <c:pt idx="94">
                  <c:v>73.98</c:v>
                </c:pt>
                <c:pt idx="95">
                  <c:v>75.709999999999994</c:v>
                </c:pt>
              </c:numCache>
            </c:numRef>
          </c:val>
          <c:smooth val="0"/>
          <c:extLst>
            <c:ext xmlns:c16="http://schemas.microsoft.com/office/drawing/2014/chart" uri="{C3380CC4-5D6E-409C-BE32-E72D297353CC}">
              <c16:uniqueId val="{00000001-6F73-4C4A-A38D-CC129B6F549D}"/>
            </c:ext>
          </c:extLst>
        </c:ser>
        <c:ser>
          <c:idx val="1"/>
          <c:order val="2"/>
          <c:tx>
            <c:strRef>
              <c:f>DATA!$E$321</c:f>
              <c:strCache>
                <c:ptCount val="1"/>
                <c:pt idx="0">
                  <c:v>QUIMPAC</c:v>
                </c:pt>
              </c:strCache>
            </c:strRef>
          </c:tx>
          <c:spPr>
            <a:ln w="19050" cap="rnd" cmpd="sng" algn="ctr">
              <a:solidFill>
                <a:schemeClr val="accent5"/>
              </a:solidFill>
              <a:prstDash val="solid"/>
              <a:round/>
            </a:ln>
            <a:effectLst/>
          </c:spPr>
          <c:marker>
            <c:spPr>
              <a:noFill/>
              <a:ln w="6350" cap="flat" cmpd="sng" algn="ctr">
                <a:noFill/>
                <a:prstDash val="solid"/>
                <a:round/>
              </a:ln>
              <a:effectLst/>
            </c:spPr>
          </c:marker>
          <c:cat>
            <c:numRef>
              <c:f>DATA!$B$322:$B$417</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DATA!$H$322:$H$417</c:f>
              <c:numCache>
                <c:formatCode>General</c:formatCode>
                <c:ptCount val="96"/>
                <c:pt idx="0">
                  <c:v>72.989999999999995</c:v>
                </c:pt>
                <c:pt idx="1">
                  <c:v>73.62</c:v>
                </c:pt>
                <c:pt idx="2">
                  <c:v>73.69</c:v>
                </c:pt>
                <c:pt idx="3">
                  <c:v>73.540000000000006</c:v>
                </c:pt>
                <c:pt idx="4">
                  <c:v>73.53</c:v>
                </c:pt>
                <c:pt idx="5">
                  <c:v>73.709999999999994</c:v>
                </c:pt>
                <c:pt idx="6">
                  <c:v>73.58</c:v>
                </c:pt>
                <c:pt idx="7">
                  <c:v>73.59</c:v>
                </c:pt>
                <c:pt idx="8">
                  <c:v>73.66</c:v>
                </c:pt>
                <c:pt idx="9">
                  <c:v>73.69</c:v>
                </c:pt>
                <c:pt idx="10">
                  <c:v>73.69</c:v>
                </c:pt>
                <c:pt idx="11">
                  <c:v>73.72</c:v>
                </c:pt>
                <c:pt idx="12">
                  <c:v>73.599999999999994</c:v>
                </c:pt>
                <c:pt idx="13">
                  <c:v>73.64</c:v>
                </c:pt>
                <c:pt idx="14">
                  <c:v>73.599999999999994</c:v>
                </c:pt>
                <c:pt idx="15">
                  <c:v>73.64</c:v>
                </c:pt>
                <c:pt idx="16">
                  <c:v>73.73</c:v>
                </c:pt>
                <c:pt idx="17">
                  <c:v>73.83</c:v>
                </c:pt>
                <c:pt idx="18">
                  <c:v>73.72</c:v>
                </c:pt>
                <c:pt idx="19">
                  <c:v>73.739999999999995</c:v>
                </c:pt>
                <c:pt idx="20">
                  <c:v>73.790000000000006</c:v>
                </c:pt>
                <c:pt idx="21">
                  <c:v>73.86</c:v>
                </c:pt>
                <c:pt idx="22">
                  <c:v>73.81</c:v>
                </c:pt>
                <c:pt idx="23">
                  <c:v>73.709999999999994</c:v>
                </c:pt>
                <c:pt idx="24">
                  <c:v>73.86</c:v>
                </c:pt>
                <c:pt idx="25">
                  <c:v>73.77</c:v>
                </c:pt>
                <c:pt idx="26">
                  <c:v>73.52</c:v>
                </c:pt>
                <c:pt idx="27">
                  <c:v>73.5</c:v>
                </c:pt>
                <c:pt idx="28">
                  <c:v>73.39</c:v>
                </c:pt>
                <c:pt idx="29">
                  <c:v>73.27</c:v>
                </c:pt>
                <c:pt idx="30">
                  <c:v>73.14</c:v>
                </c:pt>
                <c:pt idx="31">
                  <c:v>73.34</c:v>
                </c:pt>
                <c:pt idx="32">
                  <c:v>73.319999999999993</c:v>
                </c:pt>
                <c:pt idx="33">
                  <c:v>73.709999999999994</c:v>
                </c:pt>
                <c:pt idx="34">
                  <c:v>73.5</c:v>
                </c:pt>
                <c:pt idx="35">
                  <c:v>73.45</c:v>
                </c:pt>
                <c:pt idx="36">
                  <c:v>73.11</c:v>
                </c:pt>
                <c:pt idx="37">
                  <c:v>72.540000000000006</c:v>
                </c:pt>
                <c:pt idx="38">
                  <c:v>72.87</c:v>
                </c:pt>
                <c:pt idx="39">
                  <c:v>73.08</c:v>
                </c:pt>
                <c:pt idx="40">
                  <c:v>73.239999999999995</c:v>
                </c:pt>
                <c:pt idx="41">
                  <c:v>73.42</c:v>
                </c:pt>
                <c:pt idx="42">
                  <c:v>73.430000000000007</c:v>
                </c:pt>
                <c:pt idx="43">
                  <c:v>73.13</c:v>
                </c:pt>
                <c:pt idx="44">
                  <c:v>72.599999999999994</c:v>
                </c:pt>
                <c:pt idx="45">
                  <c:v>72.41</c:v>
                </c:pt>
                <c:pt idx="46">
                  <c:v>72.28</c:v>
                </c:pt>
                <c:pt idx="47">
                  <c:v>72.290000000000006</c:v>
                </c:pt>
                <c:pt idx="48">
                  <c:v>71.56</c:v>
                </c:pt>
                <c:pt idx="49">
                  <c:v>72.53</c:v>
                </c:pt>
                <c:pt idx="50">
                  <c:v>72.92</c:v>
                </c:pt>
                <c:pt idx="51">
                  <c:v>73.05</c:v>
                </c:pt>
                <c:pt idx="52">
                  <c:v>72.709999999999994</c:v>
                </c:pt>
                <c:pt idx="53">
                  <c:v>72.69</c:v>
                </c:pt>
                <c:pt idx="54">
                  <c:v>72.67</c:v>
                </c:pt>
                <c:pt idx="55">
                  <c:v>72.739999999999995</c:v>
                </c:pt>
                <c:pt idx="56">
                  <c:v>72.55</c:v>
                </c:pt>
                <c:pt idx="57">
                  <c:v>72.25</c:v>
                </c:pt>
                <c:pt idx="58">
                  <c:v>72.209999999999994</c:v>
                </c:pt>
                <c:pt idx="59">
                  <c:v>72.25</c:v>
                </c:pt>
                <c:pt idx="60">
                  <c:v>72.28</c:v>
                </c:pt>
                <c:pt idx="61">
                  <c:v>72.239999999999995</c:v>
                </c:pt>
                <c:pt idx="62">
                  <c:v>72.3</c:v>
                </c:pt>
                <c:pt idx="63">
                  <c:v>72.58</c:v>
                </c:pt>
                <c:pt idx="64">
                  <c:v>73.48</c:v>
                </c:pt>
                <c:pt idx="65">
                  <c:v>73.45</c:v>
                </c:pt>
                <c:pt idx="66">
                  <c:v>73.36</c:v>
                </c:pt>
                <c:pt idx="67">
                  <c:v>71.27</c:v>
                </c:pt>
                <c:pt idx="68">
                  <c:v>62</c:v>
                </c:pt>
                <c:pt idx="69">
                  <c:v>57.57</c:v>
                </c:pt>
                <c:pt idx="70">
                  <c:v>57.58</c:v>
                </c:pt>
                <c:pt idx="71">
                  <c:v>57.32</c:v>
                </c:pt>
                <c:pt idx="72">
                  <c:v>46.17</c:v>
                </c:pt>
                <c:pt idx="73">
                  <c:v>36.07</c:v>
                </c:pt>
                <c:pt idx="74">
                  <c:v>31.67</c:v>
                </c:pt>
                <c:pt idx="75">
                  <c:v>30.01</c:v>
                </c:pt>
                <c:pt idx="76">
                  <c:v>29.87</c:v>
                </c:pt>
                <c:pt idx="77">
                  <c:v>29.79</c:v>
                </c:pt>
                <c:pt idx="78">
                  <c:v>29.33</c:v>
                </c:pt>
                <c:pt idx="79">
                  <c:v>29.44</c:v>
                </c:pt>
                <c:pt idx="80">
                  <c:v>29.56</c:v>
                </c:pt>
                <c:pt idx="81">
                  <c:v>29.39</c:v>
                </c:pt>
                <c:pt idx="82">
                  <c:v>29.62</c:v>
                </c:pt>
                <c:pt idx="83">
                  <c:v>29.83</c:v>
                </c:pt>
                <c:pt idx="84">
                  <c:v>29.91</c:v>
                </c:pt>
                <c:pt idx="85">
                  <c:v>29.93</c:v>
                </c:pt>
                <c:pt idx="86">
                  <c:v>30.05</c:v>
                </c:pt>
                <c:pt idx="87">
                  <c:v>32.08</c:v>
                </c:pt>
                <c:pt idx="88">
                  <c:v>36.06</c:v>
                </c:pt>
                <c:pt idx="89">
                  <c:v>41.61</c:v>
                </c:pt>
                <c:pt idx="90">
                  <c:v>51.83</c:v>
                </c:pt>
                <c:pt idx="91">
                  <c:v>62.41</c:v>
                </c:pt>
                <c:pt idx="92">
                  <c:v>68.099999999999994</c:v>
                </c:pt>
                <c:pt idx="93">
                  <c:v>70.56</c:v>
                </c:pt>
                <c:pt idx="94">
                  <c:v>73.05</c:v>
                </c:pt>
                <c:pt idx="95">
                  <c:v>73.13</c:v>
                </c:pt>
              </c:numCache>
            </c:numRef>
          </c:val>
          <c:smooth val="0"/>
          <c:extLst>
            <c:ext xmlns:c16="http://schemas.microsoft.com/office/drawing/2014/chart" uri="{C3380CC4-5D6E-409C-BE32-E72D297353CC}">
              <c16:uniqueId val="{00000002-6F73-4C4A-A38D-CC129B6F549D}"/>
            </c:ext>
          </c:extLst>
        </c:ser>
        <c:dLbls>
          <c:showLegendKey val="0"/>
          <c:showVal val="0"/>
          <c:showCatName val="0"/>
          <c:showSerName val="0"/>
          <c:showPercent val="0"/>
          <c:showBubbleSize val="0"/>
        </c:dLbls>
        <c:marker val="1"/>
        <c:smooth val="0"/>
        <c:axId val="251610240"/>
        <c:axId val="251611776"/>
      </c:lineChart>
      <c:catAx>
        <c:axId val="251610240"/>
        <c:scaling>
          <c:orientation val="minMax"/>
        </c:scaling>
        <c:delete val="0"/>
        <c:axPos val="b"/>
        <c:numFmt formatCode="h:mm" sourceLinked="1"/>
        <c:majorTickMark val="out"/>
        <c:minorTickMark val="none"/>
        <c:tickLblPos val="nextTo"/>
        <c:spPr>
          <a:noFill/>
          <a:ln w="6350" cap="flat" cmpd="sng" algn="ctr">
            <a:solidFill>
              <a:schemeClr val="tx1">
                <a:tint val="75000"/>
              </a:schemeClr>
            </a:solidFill>
            <a:prstDash val="solid"/>
            <a:round/>
          </a:ln>
          <a:effectLst/>
        </c:spPr>
        <c:txPr>
          <a:bodyPr rot="-60000000" spcFirstLastPara="1" vertOverflow="ellipsis" vert="horz" wrap="square" anchor="ctr" anchorCtr="1"/>
          <a:lstStyle/>
          <a:p>
            <a:pPr>
              <a:defRPr sz="800" b="0" i="0" u="none" strike="noStrike" kern="1200" baseline="0">
                <a:solidFill>
                  <a:schemeClr val="tx2"/>
                </a:solidFill>
                <a:latin typeface="Segoe UI" panose="020B0502040204020203" pitchFamily="34" charset="0"/>
                <a:ea typeface="+mn-ea"/>
                <a:cs typeface="Segoe UI" panose="020B0502040204020203" pitchFamily="34" charset="0"/>
              </a:defRPr>
            </a:pPr>
            <a:endParaRPr lang="es-PE"/>
          </a:p>
        </c:txPr>
        <c:crossAx val="251611776"/>
        <c:crosses val="autoZero"/>
        <c:auto val="1"/>
        <c:lblAlgn val="ctr"/>
        <c:lblOffset val="100"/>
        <c:tickLblSkip val="4"/>
        <c:tickMarkSkip val="2"/>
        <c:noMultiLvlLbl val="0"/>
      </c:catAx>
      <c:valAx>
        <c:axId val="251611776"/>
        <c:scaling>
          <c:orientation val="minMax"/>
          <c:max val="100"/>
          <c:min val="20"/>
        </c:scaling>
        <c:delete val="0"/>
        <c:axPos val="l"/>
        <c:majorGridlines>
          <c:spPr>
            <a:ln w="6350" cap="flat" cmpd="sng" algn="ctr">
              <a:noFill/>
              <a:prstDash val="solid"/>
              <a:round/>
            </a:ln>
            <a:effectLst/>
          </c:spPr>
        </c:majorGridlines>
        <c:title>
          <c:tx>
            <c:rich>
              <a:bodyPr rot="0" spcFirstLastPara="1" vertOverflow="ellipsis" wrap="square" anchor="ctr" anchorCtr="1"/>
              <a:lstStyle/>
              <a:p>
                <a:pPr>
                  <a:defRPr sz="800" b="0" i="0" u="none" strike="noStrike" kern="1200" baseline="0">
                    <a:solidFill>
                      <a:schemeClr val="tx2"/>
                    </a:solidFill>
                    <a:latin typeface="Segoe UI" panose="020B0502040204020203" pitchFamily="34" charset="0"/>
                    <a:ea typeface="+mn-ea"/>
                    <a:cs typeface="Segoe UI" panose="020B0502040204020203" pitchFamily="34" charset="0"/>
                  </a:defRPr>
                </a:pPr>
                <a:r>
                  <a:rPr lang="en-US" b="0"/>
                  <a:t>MW</a:t>
                </a:r>
              </a:p>
            </c:rich>
          </c:tx>
          <c:layout>
            <c:manualLayout>
              <c:xMode val="edge"/>
              <c:yMode val="edge"/>
              <c:x val="1.082139475382179E-2"/>
              <c:y val="3.3769167806843477E-2"/>
            </c:manualLayout>
          </c:layout>
          <c:overlay val="0"/>
          <c:spPr>
            <a:noFill/>
            <a:ln>
              <a:noFill/>
            </a:ln>
            <a:effectLst/>
          </c:spPr>
          <c:txPr>
            <a:bodyPr rot="0" spcFirstLastPara="1" vertOverflow="ellipsis" wrap="square" anchor="ctr" anchorCtr="1"/>
            <a:lstStyle/>
            <a:p>
              <a:pPr>
                <a:defRPr sz="800" b="0" i="0" u="none" strike="noStrike" kern="1200" baseline="0">
                  <a:solidFill>
                    <a:schemeClr val="tx2"/>
                  </a:solidFill>
                  <a:latin typeface="Segoe UI" panose="020B0502040204020203" pitchFamily="34" charset="0"/>
                  <a:ea typeface="+mn-ea"/>
                  <a:cs typeface="Segoe UI" panose="020B0502040204020203" pitchFamily="34" charset="0"/>
                </a:defRPr>
              </a:pPr>
              <a:endParaRPr lang="es-PE"/>
            </a:p>
          </c:txPr>
        </c:title>
        <c:numFmt formatCode="General" sourceLinked="0"/>
        <c:majorTickMark val="out"/>
        <c:minorTickMark val="none"/>
        <c:tickLblPos val="nextTo"/>
        <c:spPr>
          <a:noFill/>
          <a:ln w="6350" cap="flat" cmpd="sng" algn="ctr">
            <a:noFill/>
            <a:prstDash val="solid"/>
            <a:round/>
          </a:ln>
          <a:effectLst/>
        </c:spPr>
        <c:txPr>
          <a:bodyPr rot="-60000000" spcFirstLastPara="1" vertOverflow="ellipsis" vert="horz" wrap="square" anchor="ctr" anchorCtr="1"/>
          <a:lstStyle/>
          <a:p>
            <a:pPr>
              <a:defRPr sz="800" b="0" i="0" u="none" strike="noStrike" kern="1200" baseline="0">
                <a:solidFill>
                  <a:schemeClr val="tx2"/>
                </a:solidFill>
                <a:latin typeface="Segoe UI" panose="020B0502040204020203" pitchFamily="34" charset="0"/>
                <a:ea typeface="+mn-ea"/>
                <a:cs typeface="Segoe UI" panose="020B0502040204020203" pitchFamily="34" charset="0"/>
              </a:defRPr>
            </a:pPr>
            <a:endParaRPr lang="es-PE"/>
          </a:p>
        </c:txPr>
        <c:crossAx val="251610240"/>
        <c:crosses val="autoZero"/>
        <c:crossBetween val="between"/>
        <c:majorUnit val="10"/>
      </c:valAx>
      <c:spPr>
        <a:solidFill>
          <a:schemeClr val="bg1">
            <a:lumMod val="95000"/>
          </a:schemeClr>
        </a:solidFill>
        <a:ln>
          <a:noFill/>
        </a:ln>
        <a:effectLst/>
      </c:spPr>
    </c:plotArea>
    <c:plotVisOnly val="1"/>
    <c:dispBlanksAs val="gap"/>
    <c:showDLblsOverMax val="0"/>
  </c:chart>
  <c:spPr>
    <a:solidFill>
      <a:schemeClr val="bg1">
        <a:lumMod val="95000"/>
      </a:schemeClr>
    </a:solidFill>
    <a:ln w="6350" cap="flat" cmpd="sng" algn="ctr">
      <a:noFill/>
      <a:prstDash val="solid"/>
      <a:round/>
    </a:ln>
    <a:effectLst/>
  </c:spPr>
  <c:txPr>
    <a:bodyPr/>
    <a:lstStyle/>
    <a:p>
      <a:pPr>
        <a:defRPr sz="800">
          <a:solidFill>
            <a:schemeClr val="tx2"/>
          </a:solidFill>
          <a:latin typeface="Segoe UI" panose="020B0502040204020203" pitchFamily="34" charset="0"/>
          <a:cs typeface="Segoe UI" panose="020B0502040204020203" pitchFamily="34" charset="0"/>
        </a:defRPr>
      </a:pPr>
      <a:endParaRPr lang="es-PE"/>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1831266189765496E-2"/>
          <c:y val="9.3070866141732281E-2"/>
          <c:w val="0.74819109295516872"/>
          <c:h val="0.75963653543307086"/>
        </c:manualLayout>
      </c:layout>
      <c:lineChart>
        <c:grouping val="standard"/>
        <c:varyColors val="0"/>
        <c:ser>
          <c:idx val="2"/>
          <c:order val="0"/>
          <c:tx>
            <c:strRef>
              <c:f>DATA!$C$422</c:f>
              <c:strCache>
                <c:ptCount val="1"/>
                <c:pt idx="0">
                  <c:v>CEMENTOS PACASMAYO</c:v>
                </c:pt>
              </c:strCache>
            </c:strRef>
          </c:tx>
          <c:spPr>
            <a:ln w="19050" cap="rnd" cmpd="sng" algn="ctr">
              <a:solidFill>
                <a:schemeClr val="accent3"/>
              </a:solidFill>
              <a:prstDash val="solid"/>
              <a:round/>
            </a:ln>
            <a:effectLst/>
          </c:spPr>
          <c:marker>
            <c:symbol val="diamond"/>
            <c:size val="5"/>
            <c:spPr>
              <a:noFill/>
              <a:ln w="6350" cap="flat" cmpd="sng" algn="ctr">
                <a:noFill/>
                <a:prstDash val="solid"/>
                <a:round/>
              </a:ln>
              <a:effectLst/>
            </c:spPr>
          </c:marker>
          <c:cat>
            <c:numRef>
              <c:f>DATA!$B$423:$B$518</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DATA!$J$423:$J$518</c:f>
              <c:numCache>
                <c:formatCode>General</c:formatCode>
                <c:ptCount val="96"/>
                <c:pt idx="0">
                  <c:v>39.32</c:v>
                </c:pt>
                <c:pt idx="1">
                  <c:v>41.16</c:v>
                </c:pt>
                <c:pt idx="2">
                  <c:v>43.63</c:v>
                </c:pt>
                <c:pt idx="3">
                  <c:v>44.54</c:v>
                </c:pt>
                <c:pt idx="4">
                  <c:v>41.31</c:v>
                </c:pt>
                <c:pt idx="5">
                  <c:v>39.200000000000003</c:v>
                </c:pt>
                <c:pt idx="6">
                  <c:v>41.05</c:v>
                </c:pt>
                <c:pt idx="7">
                  <c:v>44.71</c:v>
                </c:pt>
                <c:pt idx="8">
                  <c:v>44.29</c:v>
                </c:pt>
                <c:pt idx="9">
                  <c:v>44.15</c:v>
                </c:pt>
                <c:pt idx="10">
                  <c:v>43.59</c:v>
                </c:pt>
                <c:pt idx="11">
                  <c:v>42.16</c:v>
                </c:pt>
                <c:pt idx="12">
                  <c:v>42.12</c:v>
                </c:pt>
                <c:pt idx="13">
                  <c:v>42.01</c:v>
                </c:pt>
                <c:pt idx="14">
                  <c:v>42.04</c:v>
                </c:pt>
                <c:pt idx="15">
                  <c:v>42.11</c:v>
                </c:pt>
                <c:pt idx="16">
                  <c:v>42.33</c:v>
                </c:pt>
                <c:pt idx="17">
                  <c:v>42.25</c:v>
                </c:pt>
                <c:pt idx="18">
                  <c:v>40.49</c:v>
                </c:pt>
                <c:pt idx="19">
                  <c:v>42.01</c:v>
                </c:pt>
                <c:pt idx="20">
                  <c:v>41.94</c:v>
                </c:pt>
                <c:pt idx="21">
                  <c:v>41.58</c:v>
                </c:pt>
                <c:pt idx="22">
                  <c:v>41.64</c:v>
                </c:pt>
                <c:pt idx="23">
                  <c:v>41.81</c:v>
                </c:pt>
                <c:pt idx="24">
                  <c:v>41.07</c:v>
                </c:pt>
                <c:pt idx="25">
                  <c:v>41.2</c:v>
                </c:pt>
                <c:pt idx="26">
                  <c:v>41.45</c:v>
                </c:pt>
                <c:pt idx="27">
                  <c:v>41.48</c:v>
                </c:pt>
                <c:pt idx="28">
                  <c:v>41.38</c:v>
                </c:pt>
                <c:pt idx="29">
                  <c:v>41.13</c:v>
                </c:pt>
                <c:pt idx="30">
                  <c:v>41.21</c:v>
                </c:pt>
                <c:pt idx="31">
                  <c:v>41.03</c:v>
                </c:pt>
                <c:pt idx="32">
                  <c:v>40.4</c:v>
                </c:pt>
                <c:pt idx="33">
                  <c:v>40.01</c:v>
                </c:pt>
                <c:pt idx="34">
                  <c:v>40.11</c:v>
                </c:pt>
                <c:pt idx="35">
                  <c:v>40.31</c:v>
                </c:pt>
                <c:pt idx="36">
                  <c:v>40.53</c:v>
                </c:pt>
                <c:pt idx="37">
                  <c:v>40.79</c:v>
                </c:pt>
                <c:pt idx="38">
                  <c:v>41.11</c:v>
                </c:pt>
                <c:pt idx="39">
                  <c:v>41.83</c:v>
                </c:pt>
                <c:pt idx="40">
                  <c:v>41.48</c:v>
                </c:pt>
                <c:pt idx="41">
                  <c:v>40.71</c:v>
                </c:pt>
                <c:pt idx="42">
                  <c:v>40.72</c:v>
                </c:pt>
                <c:pt idx="43">
                  <c:v>40.83</c:v>
                </c:pt>
                <c:pt idx="44">
                  <c:v>40.93</c:v>
                </c:pt>
                <c:pt idx="45">
                  <c:v>41.05</c:v>
                </c:pt>
                <c:pt idx="46">
                  <c:v>40.61</c:v>
                </c:pt>
                <c:pt idx="47">
                  <c:v>41.84</c:v>
                </c:pt>
                <c:pt idx="48">
                  <c:v>41.09</c:v>
                </c:pt>
                <c:pt idx="49">
                  <c:v>41.14</c:v>
                </c:pt>
                <c:pt idx="50">
                  <c:v>40.229999999999997</c:v>
                </c:pt>
                <c:pt idx="51">
                  <c:v>38.630000000000003</c:v>
                </c:pt>
                <c:pt idx="52">
                  <c:v>38.369999999999997</c:v>
                </c:pt>
                <c:pt idx="53">
                  <c:v>39.450000000000003</c:v>
                </c:pt>
                <c:pt idx="54">
                  <c:v>40.89</c:v>
                </c:pt>
                <c:pt idx="55">
                  <c:v>41.32</c:v>
                </c:pt>
                <c:pt idx="56">
                  <c:v>39.61</c:v>
                </c:pt>
                <c:pt idx="57">
                  <c:v>40.54</c:v>
                </c:pt>
                <c:pt idx="58">
                  <c:v>41.91</c:v>
                </c:pt>
                <c:pt idx="59">
                  <c:v>42.56</c:v>
                </c:pt>
                <c:pt idx="60">
                  <c:v>41.19</c:v>
                </c:pt>
                <c:pt idx="61">
                  <c:v>40</c:v>
                </c:pt>
                <c:pt idx="62">
                  <c:v>41.99</c:v>
                </c:pt>
                <c:pt idx="63">
                  <c:v>42.42</c:v>
                </c:pt>
                <c:pt idx="64">
                  <c:v>41.96</c:v>
                </c:pt>
                <c:pt idx="65">
                  <c:v>42.2</c:v>
                </c:pt>
                <c:pt idx="66">
                  <c:v>42.95</c:v>
                </c:pt>
                <c:pt idx="67">
                  <c:v>42.86</c:v>
                </c:pt>
                <c:pt idx="68">
                  <c:v>42.34</c:v>
                </c:pt>
                <c:pt idx="69">
                  <c:v>41.99</c:v>
                </c:pt>
                <c:pt idx="70">
                  <c:v>41.28</c:v>
                </c:pt>
                <c:pt idx="71">
                  <c:v>35.369999999999997</c:v>
                </c:pt>
                <c:pt idx="72">
                  <c:v>28.01</c:v>
                </c:pt>
                <c:pt idx="73">
                  <c:v>25.28</c:v>
                </c:pt>
                <c:pt idx="74">
                  <c:v>24.82</c:v>
                </c:pt>
                <c:pt idx="75">
                  <c:v>24.84</c:v>
                </c:pt>
                <c:pt idx="76">
                  <c:v>24.29</c:v>
                </c:pt>
                <c:pt idx="77">
                  <c:v>24.1</c:v>
                </c:pt>
                <c:pt idx="78">
                  <c:v>24.17</c:v>
                </c:pt>
                <c:pt idx="79">
                  <c:v>24.1</c:v>
                </c:pt>
                <c:pt idx="80">
                  <c:v>23.2</c:v>
                </c:pt>
                <c:pt idx="81">
                  <c:v>20.98</c:v>
                </c:pt>
                <c:pt idx="82">
                  <c:v>23.14</c:v>
                </c:pt>
                <c:pt idx="83">
                  <c:v>25.14</c:v>
                </c:pt>
                <c:pt idx="84">
                  <c:v>25.55</c:v>
                </c:pt>
                <c:pt idx="85">
                  <c:v>25.82</c:v>
                </c:pt>
                <c:pt idx="86">
                  <c:v>26.24</c:v>
                </c:pt>
                <c:pt idx="87">
                  <c:v>29.07</c:v>
                </c:pt>
                <c:pt idx="88">
                  <c:v>29.6</c:v>
                </c:pt>
                <c:pt idx="89">
                  <c:v>32.61</c:v>
                </c:pt>
                <c:pt idx="90">
                  <c:v>38.25</c:v>
                </c:pt>
                <c:pt idx="91">
                  <c:v>38.409999999999997</c:v>
                </c:pt>
                <c:pt idx="92">
                  <c:v>38.22</c:v>
                </c:pt>
                <c:pt idx="93">
                  <c:v>39.92</c:v>
                </c:pt>
                <c:pt idx="94">
                  <c:v>40.659999999999997</c:v>
                </c:pt>
                <c:pt idx="95">
                  <c:v>38.92</c:v>
                </c:pt>
              </c:numCache>
            </c:numRef>
          </c:val>
          <c:smooth val="0"/>
          <c:extLst>
            <c:ext xmlns:c16="http://schemas.microsoft.com/office/drawing/2014/chart" uri="{C3380CC4-5D6E-409C-BE32-E72D297353CC}">
              <c16:uniqueId val="{00000000-D4A7-4FE0-B930-C86B73A4C0C3}"/>
            </c:ext>
          </c:extLst>
        </c:ser>
        <c:ser>
          <c:idx val="0"/>
          <c:order val="1"/>
          <c:tx>
            <c:strRef>
              <c:f>DATA!$D$422</c:f>
              <c:strCache>
                <c:ptCount val="1"/>
                <c:pt idx="0">
                  <c:v>EL BROCAL</c:v>
                </c:pt>
              </c:strCache>
            </c:strRef>
          </c:tx>
          <c:spPr>
            <a:ln w="19050" cap="rnd" cmpd="sng" algn="ctr">
              <a:solidFill>
                <a:schemeClr val="accent1"/>
              </a:solidFill>
              <a:prstDash val="solid"/>
              <a:round/>
            </a:ln>
            <a:effectLst/>
          </c:spPr>
          <c:marker>
            <c:spPr>
              <a:noFill/>
              <a:ln w="6350" cap="flat" cmpd="sng" algn="ctr">
                <a:noFill/>
                <a:prstDash val="solid"/>
                <a:round/>
              </a:ln>
              <a:effectLst/>
            </c:spPr>
          </c:marker>
          <c:cat>
            <c:numRef>
              <c:f>DATA!$B$423:$B$518</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DATA!$K$423:$K$518</c:f>
              <c:numCache>
                <c:formatCode>General</c:formatCode>
                <c:ptCount val="96"/>
                <c:pt idx="0">
                  <c:v>37</c:v>
                </c:pt>
                <c:pt idx="1">
                  <c:v>35.51</c:v>
                </c:pt>
                <c:pt idx="2">
                  <c:v>34.78</c:v>
                </c:pt>
                <c:pt idx="3">
                  <c:v>35.130000000000003</c:v>
                </c:pt>
                <c:pt idx="4">
                  <c:v>35.71</c:v>
                </c:pt>
                <c:pt idx="5">
                  <c:v>36.200000000000003</c:v>
                </c:pt>
                <c:pt idx="6">
                  <c:v>36.36</c:v>
                </c:pt>
                <c:pt idx="7">
                  <c:v>36.700000000000003</c:v>
                </c:pt>
                <c:pt idx="8">
                  <c:v>36.18</c:v>
                </c:pt>
                <c:pt idx="9">
                  <c:v>33.130000000000003</c:v>
                </c:pt>
                <c:pt idx="10">
                  <c:v>32.68</c:v>
                </c:pt>
                <c:pt idx="11">
                  <c:v>32.58</c:v>
                </c:pt>
                <c:pt idx="12">
                  <c:v>32.04</c:v>
                </c:pt>
                <c:pt idx="13">
                  <c:v>31.39</c:v>
                </c:pt>
                <c:pt idx="14">
                  <c:v>31.7</c:v>
                </c:pt>
                <c:pt idx="15">
                  <c:v>31.51</c:v>
                </c:pt>
                <c:pt idx="16">
                  <c:v>31.48</c:v>
                </c:pt>
                <c:pt idx="17">
                  <c:v>31.93</c:v>
                </c:pt>
                <c:pt idx="18">
                  <c:v>32.450000000000003</c:v>
                </c:pt>
                <c:pt idx="19">
                  <c:v>32.770000000000003</c:v>
                </c:pt>
                <c:pt idx="20">
                  <c:v>32.799999999999997</c:v>
                </c:pt>
                <c:pt idx="21">
                  <c:v>32.47</c:v>
                </c:pt>
                <c:pt idx="22">
                  <c:v>32.53</c:v>
                </c:pt>
                <c:pt idx="23">
                  <c:v>31.66</c:v>
                </c:pt>
                <c:pt idx="24">
                  <c:v>31.39</c:v>
                </c:pt>
                <c:pt idx="25">
                  <c:v>32.51</c:v>
                </c:pt>
                <c:pt idx="26">
                  <c:v>33.42</c:v>
                </c:pt>
                <c:pt idx="27">
                  <c:v>33.74</c:v>
                </c:pt>
                <c:pt idx="28">
                  <c:v>33.090000000000003</c:v>
                </c:pt>
                <c:pt idx="29">
                  <c:v>32.65</c:v>
                </c:pt>
                <c:pt idx="30">
                  <c:v>32.54</c:v>
                </c:pt>
                <c:pt idx="31">
                  <c:v>32.79</c:v>
                </c:pt>
                <c:pt idx="32">
                  <c:v>33.130000000000003</c:v>
                </c:pt>
                <c:pt idx="33">
                  <c:v>34.380000000000003</c:v>
                </c:pt>
                <c:pt idx="34">
                  <c:v>34.57</c:v>
                </c:pt>
                <c:pt idx="35">
                  <c:v>33.799999999999997</c:v>
                </c:pt>
                <c:pt idx="36">
                  <c:v>31.68</c:v>
                </c:pt>
                <c:pt idx="37">
                  <c:v>31.79</c:v>
                </c:pt>
                <c:pt idx="38">
                  <c:v>33.01</c:v>
                </c:pt>
                <c:pt idx="39">
                  <c:v>33.47</c:v>
                </c:pt>
                <c:pt idx="40">
                  <c:v>34.47</c:v>
                </c:pt>
                <c:pt idx="41">
                  <c:v>35.42</c:v>
                </c:pt>
                <c:pt idx="42">
                  <c:v>35.29</c:v>
                </c:pt>
                <c:pt idx="43">
                  <c:v>34.880000000000003</c:v>
                </c:pt>
                <c:pt idx="44">
                  <c:v>35.03</c:v>
                </c:pt>
                <c:pt idx="45">
                  <c:v>32.54</c:v>
                </c:pt>
                <c:pt idx="46">
                  <c:v>33.020000000000003</c:v>
                </c:pt>
                <c:pt idx="47">
                  <c:v>33</c:v>
                </c:pt>
                <c:pt idx="48">
                  <c:v>31.29</c:v>
                </c:pt>
                <c:pt idx="49">
                  <c:v>28.5</c:v>
                </c:pt>
                <c:pt idx="50">
                  <c:v>28.17</c:v>
                </c:pt>
                <c:pt idx="51">
                  <c:v>27.91</c:v>
                </c:pt>
                <c:pt idx="52">
                  <c:v>28.07</c:v>
                </c:pt>
                <c:pt idx="53">
                  <c:v>28.47</c:v>
                </c:pt>
                <c:pt idx="54">
                  <c:v>30.26</c:v>
                </c:pt>
                <c:pt idx="55">
                  <c:v>32.19</c:v>
                </c:pt>
                <c:pt idx="56">
                  <c:v>31.72</c:v>
                </c:pt>
                <c:pt idx="57">
                  <c:v>33.5</c:v>
                </c:pt>
                <c:pt idx="58">
                  <c:v>35.06</c:v>
                </c:pt>
                <c:pt idx="59">
                  <c:v>34.159999999999997</c:v>
                </c:pt>
                <c:pt idx="60">
                  <c:v>31.93</c:v>
                </c:pt>
                <c:pt idx="61">
                  <c:v>32.479999999999997</c:v>
                </c:pt>
                <c:pt idx="62">
                  <c:v>34.26</c:v>
                </c:pt>
                <c:pt idx="63">
                  <c:v>33.07</c:v>
                </c:pt>
                <c:pt idx="64">
                  <c:v>32.96</c:v>
                </c:pt>
                <c:pt idx="65">
                  <c:v>34.79</c:v>
                </c:pt>
                <c:pt idx="66">
                  <c:v>34.979999999999997</c:v>
                </c:pt>
                <c:pt idx="67">
                  <c:v>32.799999999999997</c:v>
                </c:pt>
                <c:pt idx="68">
                  <c:v>33.39</c:v>
                </c:pt>
                <c:pt idx="69">
                  <c:v>35.630000000000003</c:v>
                </c:pt>
                <c:pt idx="70">
                  <c:v>35.520000000000003</c:v>
                </c:pt>
                <c:pt idx="71">
                  <c:v>35.25</c:v>
                </c:pt>
                <c:pt idx="72">
                  <c:v>33.450000000000003</c:v>
                </c:pt>
                <c:pt idx="73">
                  <c:v>31.64</c:v>
                </c:pt>
                <c:pt idx="74">
                  <c:v>31.26</c:v>
                </c:pt>
                <c:pt idx="75">
                  <c:v>31.04</c:v>
                </c:pt>
                <c:pt idx="76">
                  <c:v>30.63</c:v>
                </c:pt>
                <c:pt idx="77">
                  <c:v>30.47</c:v>
                </c:pt>
                <c:pt idx="78">
                  <c:v>30.5</c:v>
                </c:pt>
                <c:pt idx="79">
                  <c:v>30.45</c:v>
                </c:pt>
                <c:pt idx="80">
                  <c:v>30.54</c:v>
                </c:pt>
                <c:pt idx="81">
                  <c:v>31.69</c:v>
                </c:pt>
                <c:pt idx="82">
                  <c:v>32.369999999999997</c:v>
                </c:pt>
                <c:pt idx="83">
                  <c:v>31.69</c:v>
                </c:pt>
                <c:pt idx="84">
                  <c:v>32.04</c:v>
                </c:pt>
                <c:pt idx="85">
                  <c:v>32.590000000000003</c:v>
                </c:pt>
                <c:pt idx="86">
                  <c:v>33.14</c:v>
                </c:pt>
                <c:pt idx="87">
                  <c:v>33.21</c:v>
                </c:pt>
                <c:pt idx="88">
                  <c:v>33.119999999999997</c:v>
                </c:pt>
                <c:pt idx="89">
                  <c:v>33.049999999999997</c:v>
                </c:pt>
                <c:pt idx="90">
                  <c:v>32.799999999999997</c:v>
                </c:pt>
                <c:pt idx="91">
                  <c:v>33.33</c:v>
                </c:pt>
                <c:pt idx="92">
                  <c:v>34.17</c:v>
                </c:pt>
                <c:pt idx="93">
                  <c:v>36.229999999999997</c:v>
                </c:pt>
                <c:pt idx="94">
                  <c:v>36.630000000000003</c:v>
                </c:pt>
                <c:pt idx="95">
                  <c:v>36.729999999999997</c:v>
                </c:pt>
              </c:numCache>
            </c:numRef>
          </c:val>
          <c:smooth val="0"/>
          <c:extLst>
            <c:ext xmlns:c16="http://schemas.microsoft.com/office/drawing/2014/chart" uri="{C3380CC4-5D6E-409C-BE32-E72D297353CC}">
              <c16:uniqueId val="{00000001-D4A7-4FE0-B930-C86B73A4C0C3}"/>
            </c:ext>
          </c:extLst>
        </c:ser>
        <c:ser>
          <c:idx val="1"/>
          <c:order val="2"/>
          <c:tx>
            <c:strRef>
              <c:f>DATA!$E$422</c:f>
              <c:strCache>
                <c:ptCount val="1"/>
                <c:pt idx="0">
                  <c:v>MARCOBRE</c:v>
                </c:pt>
              </c:strCache>
            </c:strRef>
          </c:tx>
          <c:spPr>
            <a:ln w="19050" cap="rnd" cmpd="sng" algn="ctr">
              <a:solidFill>
                <a:schemeClr val="accent2"/>
              </a:solidFill>
              <a:prstDash val="solid"/>
              <a:round/>
            </a:ln>
            <a:effectLst/>
          </c:spPr>
          <c:marker>
            <c:spPr>
              <a:noFill/>
              <a:ln w="6350" cap="flat" cmpd="sng" algn="ctr">
                <a:noFill/>
                <a:prstDash val="solid"/>
                <a:round/>
              </a:ln>
              <a:effectLst/>
            </c:spPr>
          </c:marker>
          <c:cat>
            <c:numRef>
              <c:f>DATA!$B$423:$B$518</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DATA!$L$423:$L$518</c:f>
              <c:numCache>
                <c:formatCode>General</c:formatCode>
                <c:ptCount val="96"/>
                <c:pt idx="0">
                  <c:v>48.82</c:v>
                </c:pt>
                <c:pt idx="1">
                  <c:v>51.09</c:v>
                </c:pt>
                <c:pt idx="2">
                  <c:v>50.13</c:v>
                </c:pt>
                <c:pt idx="3">
                  <c:v>49.53</c:v>
                </c:pt>
                <c:pt idx="4">
                  <c:v>48.39</c:v>
                </c:pt>
                <c:pt idx="5">
                  <c:v>45.8</c:v>
                </c:pt>
                <c:pt idx="6">
                  <c:v>48.5</c:v>
                </c:pt>
                <c:pt idx="7">
                  <c:v>50.17</c:v>
                </c:pt>
                <c:pt idx="8">
                  <c:v>50.88</c:v>
                </c:pt>
                <c:pt idx="9">
                  <c:v>50.49</c:v>
                </c:pt>
                <c:pt idx="10">
                  <c:v>50.48</c:v>
                </c:pt>
                <c:pt idx="11">
                  <c:v>49.19</c:v>
                </c:pt>
                <c:pt idx="12">
                  <c:v>49.26</c:v>
                </c:pt>
                <c:pt idx="13">
                  <c:v>49.93</c:v>
                </c:pt>
                <c:pt idx="14">
                  <c:v>50.49</c:v>
                </c:pt>
                <c:pt idx="15">
                  <c:v>50.78</c:v>
                </c:pt>
                <c:pt idx="16">
                  <c:v>51.21</c:v>
                </c:pt>
                <c:pt idx="17">
                  <c:v>47.28</c:v>
                </c:pt>
                <c:pt idx="18">
                  <c:v>47.68</c:v>
                </c:pt>
                <c:pt idx="19">
                  <c:v>48.36</c:v>
                </c:pt>
                <c:pt idx="20">
                  <c:v>51.22</c:v>
                </c:pt>
                <c:pt idx="21">
                  <c:v>45.19</c:v>
                </c:pt>
                <c:pt idx="22">
                  <c:v>39</c:v>
                </c:pt>
                <c:pt idx="23">
                  <c:v>38.450000000000003</c:v>
                </c:pt>
                <c:pt idx="24">
                  <c:v>38.99</c:v>
                </c:pt>
                <c:pt idx="25">
                  <c:v>38.56</c:v>
                </c:pt>
                <c:pt idx="26">
                  <c:v>45.54</c:v>
                </c:pt>
                <c:pt idx="27">
                  <c:v>48.44</c:v>
                </c:pt>
                <c:pt idx="28">
                  <c:v>46.46</c:v>
                </c:pt>
                <c:pt idx="29">
                  <c:v>48.24</c:v>
                </c:pt>
                <c:pt idx="30">
                  <c:v>50.05</c:v>
                </c:pt>
                <c:pt idx="31">
                  <c:v>49.08</c:v>
                </c:pt>
                <c:pt idx="32">
                  <c:v>47.89</c:v>
                </c:pt>
                <c:pt idx="33">
                  <c:v>47.17</c:v>
                </c:pt>
                <c:pt idx="34">
                  <c:v>46.22</c:v>
                </c:pt>
                <c:pt idx="35">
                  <c:v>46.71</c:v>
                </c:pt>
                <c:pt idx="36">
                  <c:v>48.41</c:v>
                </c:pt>
                <c:pt idx="37">
                  <c:v>49.07</c:v>
                </c:pt>
                <c:pt idx="38">
                  <c:v>45.89</c:v>
                </c:pt>
                <c:pt idx="39">
                  <c:v>45.38</c:v>
                </c:pt>
                <c:pt idx="40">
                  <c:v>46.99</c:v>
                </c:pt>
                <c:pt idx="41">
                  <c:v>48.08</c:v>
                </c:pt>
                <c:pt idx="42">
                  <c:v>48.96</c:v>
                </c:pt>
                <c:pt idx="43">
                  <c:v>49.29</c:v>
                </c:pt>
                <c:pt idx="44">
                  <c:v>48.83</c:v>
                </c:pt>
                <c:pt idx="45">
                  <c:v>48.26</c:v>
                </c:pt>
                <c:pt idx="46">
                  <c:v>48.43</c:v>
                </c:pt>
                <c:pt idx="47">
                  <c:v>48.87</c:v>
                </c:pt>
                <c:pt idx="48">
                  <c:v>48.99</c:v>
                </c:pt>
                <c:pt idx="49">
                  <c:v>47.93</c:v>
                </c:pt>
                <c:pt idx="50">
                  <c:v>42.97</c:v>
                </c:pt>
                <c:pt idx="51">
                  <c:v>43.92</c:v>
                </c:pt>
                <c:pt idx="52">
                  <c:v>43.35</c:v>
                </c:pt>
                <c:pt idx="53">
                  <c:v>43.35</c:v>
                </c:pt>
                <c:pt idx="54">
                  <c:v>42.2</c:v>
                </c:pt>
                <c:pt idx="55">
                  <c:v>41.48</c:v>
                </c:pt>
                <c:pt idx="56">
                  <c:v>42.78</c:v>
                </c:pt>
                <c:pt idx="57">
                  <c:v>43.75</c:v>
                </c:pt>
                <c:pt idx="58">
                  <c:v>46.39</c:v>
                </c:pt>
                <c:pt idx="59">
                  <c:v>46.12</c:v>
                </c:pt>
                <c:pt idx="60">
                  <c:v>46.32</c:v>
                </c:pt>
                <c:pt idx="61">
                  <c:v>44.08</c:v>
                </c:pt>
                <c:pt idx="62">
                  <c:v>46.56</c:v>
                </c:pt>
                <c:pt idx="63">
                  <c:v>46.19</c:v>
                </c:pt>
                <c:pt idx="64">
                  <c:v>44.69</c:v>
                </c:pt>
                <c:pt idx="65">
                  <c:v>44.36</c:v>
                </c:pt>
                <c:pt idx="66">
                  <c:v>45.85</c:v>
                </c:pt>
                <c:pt idx="67">
                  <c:v>43.18</c:v>
                </c:pt>
                <c:pt idx="68">
                  <c:v>44.29</c:v>
                </c:pt>
                <c:pt idx="69">
                  <c:v>43.68</c:v>
                </c:pt>
                <c:pt idx="70">
                  <c:v>46.52</c:v>
                </c:pt>
                <c:pt idx="71">
                  <c:v>46.74</c:v>
                </c:pt>
                <c:pt idx="72">
                  <c:v>48.52</c:v>
                </c:pt>
                <c:pt idx="73">
                  <c:v>49.82</c:v>
                </c:pt>
                <c:pt idx="74">
                  <c:v>49.71</c:v>
                </c:pt>
                <c:pt idx="75">
                  <c:v>47.58</c:v>
                </c:pt>
                <c:pt idx="76">
                  <c:v>44.99</c:v>
                </c:pt>
                <c:pt idx="77">
                  <c:v>45.55</c:v>
                </c:pt>
                <c:pt idx="78">
                  <c:v>44.75</c:v>
                </c:pt>
                <c:pt idx="79">
                  <c:v>47.69</c:v>
                </c:pt>
                <c:pt idx="80">
                  <c:v>50.15</c:v>
                </c:pt>
                <c:pt idx="81">
                  <c:v>49.54</c:v>
                </c:pt>
                <c:pt idx="82">
                  <c:v>50.13</c:v>
                </c:pt>
                <c:pt idx="83">
                  <c:v>49.55</c:v>
                </c:pt>
                <c:pt idx="84">
                  <c:v>46.93</c:v>
                </c:pt>
                <c:pt idx="85">
                  <c:v>45.21</c:v>
                </c:pt>
                <c:pt idx="86">
                  <c:v>48.95</c:v>
                </c:pt>
                <c:pt idx="87">
                  <c:v>47.61</c:v>
                </c:pt>
                <c:pt idx="88">
                  <c:v>47.82</c:v>
                </c:pt>
                <c:pt idx="89">
                  <c:v>48.87</c:v>
                </c:pt>
                <c:pt idx="90">
                  <c:v>49.35</c:v>
                </c:pt>
                <c:pt idx="91">
                  <c:v>49.12</c:v>
                </c:pt>
                <c:pt idx="92">
                  <c:v>49.46</c:v>
                </c:pt>
                <c:pt idx="93">
                  <c:v>50.74</c:v>
                </c:pt>
                <c:pt idx="94">
                  <c:v>50.67</c:v>
                </c:pt>
                <c:pt idx="95">
                  <c:v>51</c:v>
                </c:pt>
              </c:numCache>
            </c:numRef>
          </c:val>
          <c:smooth val="0"/>
          <c:extLst>
            <c:ext xmlns:c16="http://schemas.microsoft.com/office/drawing/2014/chart" uri="{C3380CC4-5D6E-409C-BE32-E72D297353CC}">
              <c16:uniqueId val="{00000002-D4A7-4FE0-B930-C86B73A4C0C3}"/>
            </c:ext>
          </c:extLst>
        </c:ser>
        <c:ser>
          <c:idx val="3"/>
          <c:order val="3"/>
          <c:tx>
            <c:strRef>
              <c:f>DATA!$F$422</c:f>
              <c:strCache>
                <c:ptCount val="1"/>
                <c:pt idx="0">
                  <c:v>MINSUR</c:v>
                </c:pt>
              </c:strCache>
            </c:strRef>
          </c:tx>
          <c:spPr>
            <a:ln w="19050" cap="rnd" cmpd="sng" algn="ctr">
              <a:solidFill>
                <a:schemeClr val="accent4"/>
              </a:solidFill>
              <a:prstDash val="solid"/>
              <a:round/>
            </a:ln>
            <a:effectLst/>
          </c:spPr>
          <c:marker>
            <c:spPr>
              <a:noFill/>
              <a:ln w="6350" cap="flat" cmpd="sng" algn="ctr">
                <a:noFill/>
                <a:prstDash val="solid"/>
                <a:round/>
              </a:ln>
              <a:effectLst/>
            </c:spPr>
          </c:marker>
          <c:cat>
            <c:numRef>
              <c:f>DATA!$B$423:$B$518</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DATA!$M$423:$M$518</c:f>
              <c:numCache>
                <c:formatCode>General</c:formatCode>
                <c:ptCount val="96"/>
                <c:pt idx="0">
                  <c:v>34.04</c:v>
                </c:pt>
                <c:pt idx="1">
                  <c:v>32.869999999999997</c:v>
                </c:pt>
                <c:pt idx="2">
                  <c:v>33.17</c:v>
                </c:pt>
                <c:pt idx="3">
                  <c:v>33.46</c:v>
                </c:pt>
                <c:pt idx="4">
                  <c:v>33.26</c:v>
                </c:pt>
                <c:pt idx="5">
                  <c:v>33.64</c:v>
                </c:pt>
                <c:pt idx="6">
                  <c:v>33.94</c:v>
                </c:pt>
                <c:pt idx="7">
                  <c:v>33.46</c:v>
                </c:pt>
                <c:pt idx="8">
                  <c:v>33.67</c:v>
                </c:pt>
                <c:pt idx="9">
                  <c:v>33.26</c:v>
                </c:pt>
                <c:pt idx="10">
                  <c:v>32.96</c:v>
                </c:pt>
                <c:pt idx="11">
                  <c:v>32.61</c:v>
                </c:pt>
                <c:pt idx="12">
                  <c:v>32.74</c:v>
                </c:pt>
                <c:pt idx="13">
                  <c:v>33.26</c:v>
                </c:pt>
                <c:pt idx="14">
                  <c:v>33.49</c:v>
                </c:pt>
                <c:pt idx="15">
                  <c:v>33.96</c:v>
                </c:pt>
                <c:pt idx="16">
                  <c:v>33.57</c:v>
                </c:pt>
                <c:pt idx="17">
                  <c:v>32.450000000000003</c:v>
                </c:pt>
                <c:pt idx="18">
                  <c:v>31.69</c:v>
                </c:pt>
                <c:pt idx="19">
                  <c:v>32.049999999999997</c:v>
                </c:pt>
                <c:pt idx="20">
                  <c:v>31.71</c:v>
                </c:pt>
                <c:pt idx="21">
                  <c:v>32.24</c:v>
                </c:pt>
                <c:pt idx="22">
                  <c:v>32.4</c:v>
                </c:pt>
                <c:pt idx="23">
                  <c:v>32.6</c:v>
                </c:pt>
                <c:pt idx="24">
                  <c:v>32.44</c:v>
                </c:pt>
                <c:pt idx="25">
                  <c:v>32.24</c:v>
                </c:pt>
                <c:pt idx="26">
                  <c:v>32.479999999999997</c:v>
                </c:pt>
                <c:pt idx="27">
                  <c:v>32.25</c:v>
                </c:pt>
                <c:pt idx="28">
                  <c:v>32.159999999999997</c:v>
                </c:pt>
                <c:pt idx="29">
                  <c:v>32.1</c:v>
                </c:pt>
                <c:pt idx="30">
                  <c:v>32.1</c:v>
                </c:pt>
                <c:pt idx="31">
                  <c:v>32.26</c:v>
                </c:pt>
                <c:pt idx="32">
                  <c:v>32.15</c:v>
                </c:pt>
                <c:pt idx="33">
                  <c:v>32.18</c:v>
                </c:pt>
                <c:pt idx="34">
                  <c:v>32.29</c:v>
                </c:pt>
                <c:pt idx="35">
                  <c:v>32.51</c:v>
                </c:pt>
                <c:pt idx="36">
                  <c:v>32.29</c:v>
                </c:pt>
                <c:pt idx="37">
                  <c:v>32.479999999999997</c:v>
                </c:pt>
                <c:pt idx="38">
                  <c:v>32.71</c:v>
                </c:pt>
                <c:pt idx="39">
                  <c:v>33</c:v>
                </c:pt>
                <c:pt idx="40">
                  <c:v>32.979999999999997</c:v>
                </c:pt>
                <c:pt idx="41">
                  <c:v>33.340000000000003</c:v>
                </c:pt>
                <c:pt idx="42">
                  <c:v>33.630000000000003</c:v>
                </c:pt>
                <c:pt idx="43">
                  <c:v>33.65</c:v>
                </c:pt>
                <c:pt idx="44">
                  <c:v>33.65</c:v>
                </c:pt>
                <c:pt idx="45">
                  <c:v>33.909999999999997</c:v>
                </c:pt>
                <c:pt idx="46">
                  <c:v>33.909999999999997</c:v>
                </c:pt>
                <c:pt idx="47">
                  <c:v>33.869999999999997</c:v>
                </c:pt>
                <c:pt idx="48">
                  <c:v>33.619999999999997</c:v>
                </c:pt>
                <c:pt idx="49">
                  <c:v>32.94</c:v>
                </c:pt>
                <c:pt idx="50">
                  <c:v>32.26</c:v>
                </c:pt>
                <c:pt idx="51">
                  <c:v>31.35</c:v>
                </c:pt>
                <c:pt idx="52">
                  <c:v>31.72</c:v>
                </c:pt>
                <c:pt idx="53">
                  <c:v>31.84</c:v>
                </c:pt>
                <c:pt idx="54">
                  <c:v>31.6</c:v>
                </c:pt>
                <c:pt idx="55">
                  <c:v>31.86</c:v>
                </c:pt>
                <c:pt idx="56">
                  <c:v>31.8</c:v>
                </c:pt>
                <c:pt idx="57">
                  <c:v>32.520000000000003</c:v>
                </c:pt>
                <c:pt idx="58">
                  <c:v>32.36</c:v>
                </c:pt>
                <c:pt idx="59">
                  <c:v>32.729999999999997</c:v>
                </c:pt>
                <c:pt idx="60">
                  <c:v>32.93</c:v>
                </c:pt>
                <c:pt idx="61">
                  <c:v>33.520000000000003</c:v>
                </c:pt>
                <c:pt idx="62">
                  <c:v>33.799999999999997</c:v>
                </c:pt>
                <c:pt idx="63">
                  <c:v>33.81</c:v>
                </c:pt>
                <c:pt idx="64">
                  <c:v>33.74</c:v>
                </c:pt>
                <c:pt idx="65">
                  <c:v>34.229999999999997</c:v>
                </c:pt>
                <c:pt idx="66">
                  <c:v>33.880000000000003</c:v>
                </c:pt>
                <c:pt idx="67">
                  <c:v>33.1</c:v>
                </c:pt>
                <c:pt idx="68">
                  <c:v>32.36</c:v>
                </c:pt>
                <c:pt idx="69">
                  <c:v>31.95</c:v>
                </c:pt>
                <c:pt idx="70">
                  <c:v>32.299999999999997</c:v>
                </c:pt>
                <c:pt idx="71">
                  <c:v>31.52</c:v>
                </c:pt>
                <c:pt idx="72">
                  <c:v>31.67</c:v>
                </c:pt>
                <c:pt idx="73">
                  <c:v>31.69</c:v>
                </c:pt>
                <c:pt idx="74">
                  <c:v>32.130000000000003</c:v>
                </c:pt>
                <c:pt idx="75">
                  <c:v>33.049999999999997</c:v>
                </c:pt>
                <c:pt idx="76">
                  <c:v>32.15</c:v>
                </c:pt>
                <c:pt idx="77">
                  <c:v>30.94</c:v>
                </c:pt>
                <c:pt idx="78">
                  <c:v>30.76</c:v>
                </c:pt>
                <c:pt idx="79">
                  <c:v>30.25</c:v>
                </c:pt>
                <c:pt idx="80">
                  <c:v>30.06</c:v>
                </c:pt>
                <c:pt idx="81">
                  <c:v>29.87</c:v>
                </c:pt>
                <c:pt idx="82">
                  <c:v>29.69</c:v>
                </c:pt>
                <c:pt idx="83">
                  <c:v>29.76</c:v>
                </c:pt>
                <c:pt idx="84">
                  <c:v>31.18</c:v>
                </c:pt>
                <c:pt idx="85">
                  <c:v>32.85</c:v>
                </c:pt>
                <c:pt idx="86">
                  <c:v>32.950000000000003</c:v>
                </c:pt>
                <c:pt idx="87">
                  <c:v>33.25</c:v>
                </c:pt>
                <c:pt idx="88">
                  <c:v>33.67</c:v>
                </c:pt>
                <c:pt idx="89">
                  <c:v>33.5</c:v>
                </c:pt>
                <c:pt idx="90">
                  <c:v>33.82</c:v>
                </c:pt>
                <c:pt idx="91">
                  <c:v>34.200000000000003</c:v>
                </c:pt>
                <c:pt idx="92">
                  <c:v>34.1</c:v>
                </c:pt>
                <c:pt idx="93">
                  <c:v>33.96</c:v>
                </c:pt>
                <c:pt idx="94">
                  <c:v>34.200000000000003</c:v>
                </c:pt>
                <c:pt idx="95">
                  <c:v>34.4</c:v>
                </c:pt>
              </c:numCache>
            </c:numRef>
          </c:val>
          <c:smooth val="0"/>
          <c:extLst>
            <c:ext xmlns:c16="http://schemas.microsoft.com/office/drawing/2014/chart" uri="{C3380CC4-5D6E-409C-BE32-E72D297353CC}">
              <c16:uniqueId val="{00000003-D4A7-4FE0-B930-C86B73A4C0C3}"/>
            </c:ext>
          </c:extLst>
        </c:ser>
        <c:ser>
          <c:idx val="4"/>
          <c:order val="4"/>
          <c:tx>
            <c:strRef>
              <c:f>DATA!$G$422</c:f>
              <c:strCache>
                <c:ptCount val="1"/>
                <c:pt idx="0">
                  <c:v>NEXA RESOURCES PERÚ</c:v>
                </c:pt>
              </c:strCache>
            </c:strRef>
          </c:tx>
          <c:spPr>
            <a:ln w="19050" cap="rnd" cmpd="sng" algn="ctr">
              <a:solidFill>
                <a:schemeClr val="accent5"/>
              </a:solidFill>
              <a:prstDash val="solid"/>
              <a:round/>
            </a:ln>
            <a:effectLst/>
          </c:spPr>
          <c:marker>
            <c:spPr>
              <a:noFill/>
              <a:ln w="6350" cap="flat" cmpd="sng" algn="ctr">
                <a:noFill/>
                <a:prstDash val="solid"/>
                <a:round/>
              </a:ln>
              <a:effectLst/>
            </c:spPr>
          </c:marker>
          <c:cat>
            <c:numRef>
              <c:f>DATA!$B$423:$B$518</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DATA!$N$423:$N$518</c:f>
              <c:numCache>
                <c:formatCode>General</c:formatCode>
                <c:ptCount val="96"/>
                <c:pt idx="0">
                  <c:v>34.450000000000003</c:v>
                </c:pt>
                <c:pt idx="1">
                  <c:v>35.14</c:v>
                </c:pt>
                <c:pt idx="2">
                  <c:v>35.42</c:v>
                </c:pt>
                <c:pt idx="3">
                  <c:v>34.53</c:v>
                </c:pt>
                <c:pt idx="4">
                  <c:v>33.56</c:v>
                </c:pt>
                <c:pt idx="5">
                  <c:v>34.01</c:v>
                </c:pt>
                <c:pt idx="6">
                  <c:v>33.909999999999997</c:v>
                </c:pt>
                <c:pt idx="7">
                  <c:v>35.159999999999997</c:v>
                </c:pt>
                <c:pt idx="8">
                  <c:v>35.61</c:v>
                </c:pt>
                <c:pt idx="9">
                  <c:v>35.4</c:v>
                </c:pt>
                <c:pt idx="10">
                  <c:v>35.119999999999997</c:v>
                </c:pt>
                <c:pt idx="11">
                  <c:v>36.19</c:v>
                </c:pt>
                <c:pt idx="12">
                  <c:v>35.799999999999997</c:v>
                </c:pt>
                <c:pt idx="13">
                  <c:v>35.9</c:v>
                </c:pt>
                <c:pt idx="14">
                  <c:v>35.21</c:v>
                </c:pt>
                <c:pt idx="15">
                  <c:v>33.24</c:v>
                </c:pt>
                <c:pt idx="16">
                  <c:v>34.65</c:v>
                </c:pt>
                <c:pt idx="17">
                  <c:v>35.49</c:v>
                </c:pt>
                <c:pt idx="18">
                  <c:v>34.67</c:v>
                </c:pt>
                <c:pt idx="19">
                  <c:v>34.43</c:v>
                </c:pt>
                <c:pt idx="20">
                  <c:v>33.409999999999997</c:v>
                </c:pt>
                <c:pt idx="21">
                  <c:v>32.36</c:v>
                </c:pt>
                <c:pt idx="22">
                  <c:v>31.48</c:v>
                </c:pt>
                <c:pt idx="23">
                  <c:v>31.2</c:v>
                </c:pt>
                <c:pt idx="24">
                  <c:v>31.14</c:v>
                </c:pt>
                <c:pt idx="25">
                  <c:v>30.8</c:v>
                </c:pt>
                <c:pt idx="26">
                  <c:v>30.66</c:v>
                </c:pt>
                <c:pt idx="27">
                  <c:v>30.28</c:v>
                </c:pt>
                <c:pt idx="28">
                  <c:v>29.78</c:v>
                </c:pt>
                <c:pt idx="29">
                  <c:v>29.88</c:v>
                </c:pt>
                <c:pt idx="30">
                  <c:v>29.76</c:v>
                </c:pt>
                <c:pt idx="31">
                  <c:v>29.62</c:v>
                </c:pt>
                <c:pt idx="32">
                  <c:v>29.7</c:v>
                </c:pt>
                <c:pt idx="33">
                  <c:v>28.56</c:v>
                </c:pt>
                <c:pt idx="34">
                  <c:v>29.16</c:v>
                </c:pt>
                <c:pt idx="35">
                  <c:v>28.73</c:v>
                </c:pt>
                <c:pt idx="36">
                  <c:v>30.32</c:v>
                </c:pt>
                <c:pt idx="37">
                  <c:v>29.96</c:v>
                </c:pt>
                <c:pt idx="38">
                  <c:v>30.96</c:v>
                </c:pt>
                <c:pt idx="39">
                  <c:v>31.1</c:v>
                </c:pt>
                <c:pt idx="40">
                  <c:v>32.14</c:v>
                </c:pt>
                <c:pt idx="41">
                  <c:v>31.43</c:v>
                </c:pt>
                <c:pt idx="42">
                  <c:v>32.03</c:v>
                </c:pt>
                <c:pt idx="43">
                  <c:v>32.409999999999997</c:v>
                </c:pt>
                <c:pt idx="44">
                  <c:v>33.71</c:v>
                </c:pt>
                <c:pt idx="45">
                  <c:v>33.04</c:v>
                </c:pt>
                <c:pt idx="46">
                  <c:v>32.28</c:v>
                </c:pt>
                <c:pt idx="47">
                  <c:v>32.299999999999997</c:v>
                </c:pt>
                <c:pt idx="48">
                  <c:v>31.93</c:v>
                </c:pt>
                <c:pt idx="49">
                  <c:v>30.8</c:v>
                </c:pt>
                <c:pt idx="50">
                  <c:v>30.73</c:v>
                </c:pt>
                <c:pt idx="51">
                  <c:v>30.28</c:v>
                </c:pt>
                <c:pt idx="52">
                  <c:v>30.53</c:v>
                </c:pt>
                <c:pt idx="53">
                  <c:v>30.47</c:v>
                </c:pt>
                <c:pt idx="54">
                  <c:v>31.31</c:v>
                </c:pt>
                <c:pt idx="55">
                  <c:v>33.049999999999997</c:v>
                </c:pt>
                <c:pt idx="56">
                  <c:v>32.950000000000003</c:v>
                </c:pt>
                <c:pt idx="57">
                  <c:v>33.630000000000003</c:v>
                </c:pt>
                <c:pt idx="58">
                  <c:v>34.92</c:v>
                </c:pt>
                <c:pt idx="59">
                  <c:v>35.18</c:v>
                </c:pt>
                <c:pt idx="60">
                  <c:v>34.82</c:v>
                </c:pt>
                <c:pt idx="61">
                  <c:v>34.68</c:v>
                </c:pt>
                <c:pt idx="62">
                  <c:v>34.79</c:v>
                </c:pt>
                <c:pt idx="63">
                  <c:v>34.99</c:v>
                </c:pt>
                <c:pt idx="64">
                  <c:v>34.85</c:v>
                </c:pt>
                <c:pt idx="65">
                  <c:v>34.97</c:v>
                </c:pt>
                <c:pt idx="66">
                  <c:v>34.31</c:v>
                </c:pt>
                <c:pt idx="67">
                  <c:v>34.270000000000003</c:v>
                </c:pt>
                <c:pt idx="68">
                  <c:v>34.119999999999997</c:v>
                </c:pt>
                <c:pt idx="69">
                  <c:v>32.81</c:v>
                </c:pt>
                <c:pt idx="70">
                  <c:v>32.97</c:v>
                </c:pt>
                <c:pt idx="71">
                  <c:v>31.85</c:v>
                </c:pt>
                <c:pt idx="72">
                  <c:v>31.39</c:v>
                </c:pt>
                <c:pt idx="73">
                  <c:v>31.52</c:v>
                </c:pt>
                <c:pt idx="74">
                  <c:v>31.2</c:v>
                </c:pt>
                <c:pt idx="75">
                  <c:v>31.15</c:v>
                </c:pt>
                <c:pt idx="76">
                  <c:v>30.89</c:v>
                </c:pt>
                <c:pt idx="77">
                  <c:v>30.81</c:v>
                </c:pt>
                <c:pt idx="78">
                  <c:v>30.98</c:v>
                </c:pt>
                <c:pt idx="79">
                  <c:v>31.11</c:v>
                </c:pt>
                <c:pt idx="80">
                  <c:v>31.01</c:v>
                </c:pt>
                <c:pt idx="81">
                  <c:v>31.3</c:v>
                </c:pt>
                <c:pt idx="82">
                  <c:v>32.049999999999997</c:v>
                </c:pt>
                <c:pt idx="83">
                  <c:v>32.14</c:v>
                </c:pt>
                <c:pt idx="84">
                  <c:v>33</c:v>
                </c:pt>
                <c:pt idx="85">
                  <c:v>34.369999999999997</c:v>
                </c:pt>
                <c:pt idx="86">
                  <c:v>34.520000000000003</c:v>
                </c:pt>
                <c:pt idx="87">
                  <c:v>34.97</c:v>
                </c:pt>
                <c:pt idx="88">
                  <c:v>34.89</c:v>
                </c:pt>
                <c:pt idx="89">
                  <c:v>33.64</c:v>
                </c:pt>
                <c:pt idx="90">
                  <c:v>34.86</c:v>
                </c:pt>
                <c:pt idx="91">
                  <c:v>34.67</c:v>
                </c:pt>
                <c:pt idx="92">
                  <c:v>35.42</c:v>
                </c:pt>
                <c:pt idx="93">
                  <c:v>35.479999999999997</c:v>
                </c:pt>
                <c:pt idx="94">
                  <c:v>34.83</c:v>
                </c:pt>
                <c:pt idx="95">
                  <c:v>34.1</c:v>
                </c:pt>
              </c:numCache>
            </c:numRef>
          </c:val>
          <c:smooth val="0"/>
          <c:extLst>
            <c:ext xmlns:c16="http://schemas.microsoft.com/office/drawing/2014/chart" uri="{C3380CC4-5D6E-409C-BE32-E72D297353CC}">
              <c16:uniqueId val="{00000004-D4A7-4FE0-B930-C86B73A4C0C3}"/>
            </c:ext>
          </c:extLst>
        </c:ser>
        <c:ser>
          <c:idx val="5"/>
          <c:order val="5"/>
          <c:tx>
            <c:strRef>
              <c:f>DATA!$H$422</c:f>
              <c:strCache>
                <c:ptCount val="1"/>
                <c:pt idx="0">
                  <c:v>UNACEM PERÚ</c:v>
                </c:pt>
              </c:strCache>
            </c:strRef>
          </c:tx>
          <c:spPr>
            <a:ln w="19050" cap="rnd" cmpd="sng" algn="ctr">
              <a:solidFill>
                <a:schemeClr val="accent6"/>
              </a:solidFill>
              <a:prstDash val="solid"/>
              <a:round/>
            </a:ln>
            <a:effectLst/>
          </c:spPr>
          <c:marker>
            <c:spPr>
              <a:noFill/>
              <a:ln w="6350" cap="flat" cmpd="sng" algn="ctr">
                <a:noFill/>
                <a:prstDash val="solid"/>
                <a:round/>
              </a:ln>
              <a:effectLst/>
            </c:spPr>
          </c:marker>
          <c:cat>
            <c:numRef>
              <c:f>DATA!$B$423:$B$518</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DATA!$O$423:$O$518</c:f>
              <c:numCache>
                <c:formatCode>General</c:formatCode>
                <c:ptCount val="96"/>
                <c:pt idx="0">
                  <c:v>57.02</c:v>
                </c:pt>
                <c:pt idx="1">
                  <c:v>67.36</c:v>
                </c:pt>
                <c:pt idx="2">
                  <c:v>67.72</c:v>
                </c:pt>
                <c:pt idx="3">
                  <c:v>66.19</c:v>
                </c:pt>
                <c:pt idx="4">
                  <c:v>67.900000000000006</c:v>
                </c:pt>
                <c:pt idx="5">
                  <c:v>67.989999999999995</c:v>
                </c:pt>
                <c:pt idx="6">
                  <c:v>66.94</c:v>
                </c:pt>
                <c:pt idx="7">
                  <c:v>64.86</c:v>
                </c:pt>
                <c:pt idx="8">
                  <c:v>64.650000000000006</c:v>
                </c:pt>
                <c:pt idx="9">
                  <c:v>65.66</c:v>
                </c:pt>
                <c:pt idx="10">
                  <c:v>66.83</c:v>
                </c:pt>
                <c:pt idx="11">
                  <c:v>67.73</c:v>
                </c:pt>
                <c:pt idx="12">
                  <c:v>68.849999999999994</c:v>
                </c:pt>
                <c:pt idx="13">
                  <c:v>67.05</c:v>
                </c:pt>
                <c:pt idx="14">
                  <c:v>66.87</c:v>
                </c:pt>
                <c:pt idx="15">
                  <c:v>66.5</c:v>
                </c:pt>
                <c:pt idx="16">
                  <c:v>66.34</c:v>
                </c:pt>
                <c:pt idx="17">
                  <c:v>66.790000000000006</c:v>
                </c:pt>
                <c:pt idx="18">
                  <c:v>67.08</c:v>
                </c:pt>
                <c:pt idx="19">
                  <c:v>66.31</c:v>
                </c:pt>
                <c:pt idx="20">
                  <c:v>64.42</c:v>
                </c:pt>
                <c:pt idx="21">
                  <c:v>64.540000000000006</c:v>
                </c:pt>
                <c:pt idx="22">
                  <c:v>63.9</c:v>
                </c:pt>
                <c:pt idx="23">
                  <c:v>62.53</c:v>
                </c:pt>
                <c:pt idx="24">
                  <c:v>62.69</c:v>
                </c:pt>
                <c:pt idx="25">
                  <c:v>61.7</c:v>
                </c:pt>
                <c:pt idx="26">
                  <c:v>62.03</c:v>
                </c:pt>
                <c:pt idx="27">
                  <c:v>55.12</c:v>
                </c:pt>
                <c:pt idx="28">
                  <c:v>38.700000000000003</c:v>
                </c:pt>
                <c:pt idx="29">
                  <c:v>26.05</c:v>
                </c:pt>
                <c:pt idx="30">
                  <c:v>28.27</c:v>
                </c:pt>
                <c:pt idx="31">
                  <c:v>27.86</c:v>
                </c:pt>
                <c:pt idx="32">
                  <c:v>27.83</c:v>
                </c:pt>
                <c:pt idx="33">
                  <c:v>26.36</c:v>
                </c:pt>
                <c:pt idx="34">
                  <c:v>24.88</c:v>
                </c:pt>
                <c:pt idx="35">
                  <c:v>25</c:v>
                </c:pt>
                <c:pt idx="36">
                  <c:v>25.43</c:v>
                </c:pt>
                <c:pt idx="37">
                  <c:v>25.31</c:v>
                </c:pt>
                <c:pt idx="38">
                  <c:v>24.54</c:v>
                </c:pt>
                <c:pt idx="39">
                  <c:v>23.21</c:v>
                </c:pt>
                <c:pt idx="40">
                  <c:v>25.19</c:v>
                </c:pt>
                <c:pt idx="41">
                  <c:v>25.49</c:v>
                </c:pt>
                <c:pt idx="42">
                  <c:v>25.28</c:v>
                </c:pt>
                <c:pt idx="43">
                  <c:v>25.72</c:v>
                </c:pt>
                <c:pt idx="44">
                  <c:v>27.35</c:v>
                </c:pt>
                <c:pt idx="45">
                  <c:v>28.95</c:v>
                </c:pt>
                <c:pt idx="46">
                  <c:v>28.9</c:v>
                </c:pt>
                <c:pt idx="47">
                  <c:v>28.39</c:v>
                </c:pt>
                <c:pt idx="48">
                  <c:v>28.27</c:v>
                </c:pt>
                <c:pt idx="49">
                  <c:v>26.58</c:v>
                </c:pt>
                <c:pt idx="50">
                  <c:v>25.94</c:v>
                </c:pt>
                <c:pt idx="51">
                  <c:v>27.17</c:v>
                </c:pt>
                <c:pt idx="52">
                  <c:v>28.76</c:v>
                </c:pt>
                <c:pt idx="53">
                  <c:v>28.25</c:v>
                </c:pt>
                <c:pt idx="54">
                  <c:v>28.88</c:v>
                </c:pt>
                <c:pt idx="55">
                  <c:v>27.79</c:v>
                </c:pt>
                <c:pt idx="56">
                  <c:v>28.42</c:v>
                </c:pt>
                <c:pt idx="57">
                  <c:v>28.1</c:v>
                </c:pt>
                <c:pt idx="58">
                  <c:v>28.34</c:v>
                </c:pt>
                <c:pt idx="59">
                  <c:v>28.88</c:v>
                </c:pt>
                <c:pt idx="60">
                  <c:v>30.49</c:v>
                </c:pt>
                <c:pt idx="61">
                  <c:v>28.67</c:v>
                </c:pt>
                <c:pt idx="62">
                  <c:v>28.23</c:v>
                </c:pt>
                <c:pt idx="63">
                  <c:v>28.47</c:v>
                </c:pt>
                <c:pt idx="64">
                  <c:v>29.44</c:v>
                </c:pt>
                <c:pt idx="65">
                  <c:v>27.02</c:v>
                </c:pt>
                <c:pt idx="66">
                  <c:v>26.25</c:v>
                </c:pt>
                <c:pt idx="67">
                  <c:v>25.5</c:v>
                </c:pt>
                <c:pt idx="68">
                  <c:v>25.52</c:v>
                </c:pt>
                <c:pt idx="69">
                  <c:v>27.7</c:v>
                </c:pt>
                <c:pt idx="70">
                  <c:v>29.85</c:v>
                </c:pt>
                <c:pt idx="71">
                  <c:v>32.78</c:v>
                </c:pt>
                <c:pt idx="72">
                  <c:v>31.3</c:v>
                </c:pt>
                <c:pt idx="73">
                  <c:v>31.52</c:v>
                </c:pt>
                <c:pt idx="74">
                  <c:v>31.05</c:v>
                </c:pt>
                <c:pt idx="75">
                  <c:v>31.08</c:v>
                </c:pt>
                <c:pt idx="76">
                  <c:v>27.93</c:v>
                </c:pt>
                <c:pt idx="77">
                  <c:v>30</c:v>
                </c:pt>
                <c:pt idx="78">
                  <c:v>32.1</c:v>
                </c:pt>
                <c:pt idx="79">
                  <c:v>32.340000000000003</c:v>
                </c:pt>
                <c:pt idx="80">
                  <c:v>32.450000000000003</c:v>
                </c:pt>
                <c:pt idx="81">
                  <c:v>32.85</c:v>
                </c:pt>
                <c:pt idx="82">
                  <c:v>34.1</c:v>
                </c:pt>
                <c:pt idx="83">
                  <c:v>33.450000000000003</c:v>
                </c:pt>
                <c:pt idx="84">
                  <c:v>32.950000000000003</c:v>
                </c:pt>
                <c:pt idx="85">
                  <c:v>31.23</c:v>
                </c:pt>
                <c:pt idx="86">
                  <c:v>27.88</c:v>
                </c:pt>
                <c:pt idx="87">
                  <c:v>27.98</c:v>
                </c:pt>
                <c:pt idx="88">
                  <c:v>28.4</c:v>
                </c:pt>
                <c:pt idx="89">
                  <c:v>28.02</c:v>
                </c:pt>
                <c:pt idx="90">
                  <c:v>27.2</c:v>
                </c:pt>
                <c:pt idx="91">
                  <c:v>26.43</c:v>
                </c:pt>
                <c:pt idx="92">
                  <c:v>26.2</c:v>
                </c:pt>
                <c:pt idx="93">
                  <c:v>36.729999999999997</c:v>
                </c:pt>
                <c:pt idx="94">
                  <c:v>58.33</c:v>
                </c:pt>
                <c:pt idx="95">
                  <c:v>57.49</c:v>
                </c:pt>
              </c:numCache>
            </c:numRef>
          </c:val>
          <c:smooth val="0"/>
          <c:extLst>
            <c:ext xmlns:c16="http://schemas.microsoft.com/office/drawing/2014/chart" uri="{C3380CC4-5D6E-409C-BE32-E72D297353CC}">
              <c16:uniqueId val="{00000005-D4A7-4FE0-B930-C86B73A4C0C3}"/>
            </c:ext>
          </c:extLst>
        </c:ser>
        <c:ser>
          <c:idx val="6"/>
          <c:order val="6"/>
          <c:tx>
            <c:strRef>
              <c:f>DATA!$I$422</c:f>
              <c:strCache>
                <c:ptCount val="1"/>
                <c:pt idx="0">
                  <c:v>YURA</c:v>
                </c:pt>
              </c:strCache>
            </c:strRef>
          </c:tx>
          <c:spPr>
            <a:ln w="19050" cap="rnd" cmpd="sng" algn="ctr">
              <a:solidFill>
                <a:schemeClr val="accent1">
                  <a:lumMod val="60000"/>
                </a:schemeClr>
              </a:solidFill>
              <a:prstDash val="solid"/>
              <a:round/>
            </a:ln>
            <a:effectLst/>
          </c:spPr>
          <c:marker>
            <c:spPr>
              <a:noFill/>
              <a:ln w="6350" cap="flat" cmpd="sng" algn="ctr">
                <a:noFill/>
                <a:prstDash val="solid"/>
                <a:round/>
              </a:ln>
              <a:effectLst/>
            </c:spPr>
          </c:marker>
          <c:cat>
            <c:numRef>
              <c:f>DATA!$B$423:$B$518</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DATA!$P$423:$P$518</c:f>
              <c:numCache>
                <c:formatCode>General</c:formatCode>
                <c:ptCount val="96"/>
                <c:pt idx="0">
                  <c:v>41.34</c:v>
                </c:pt>
                <c:pt idx="1">
                  <c:v>35.229999999999997</c:v>
                </c:pt>
                <c:pt idx="2">
                  <c:v>35.049999999999997</c:v>
                </c:pt>
                <c:pt idx="3">
                  <c:v>35.06</c:v>
                </c:pt>
                <c:pt idx="4">
                  <c:v>35.15</c:v>
                </c:pt>
                <c:pt idx="5">
                  <c:v>35.11</c:v>
                </c:pt>
                <c:pt idx="6">
                  <c:v>35.200000000000003</c:v>
                </c:pt>
                <c:pt idx="7">
                  <c:v>35.29</c:v>
                </c:pt>
                <c:pt idx="8">
                  <c:v>35.380000000000003</c:v>
                </c:pt>
                <c:pt idx="9">
                  <c:v>35.31</c:v>
                </c:pt>
                <c:pt idx="10">
                  <c:v>34.85</c:v>
                </c:pt>
                <c:pt idx="11">
                  <c:v>36.200000000000003</c:v>
                </c:pt>
                <c:pt idx="12">
                  <c:v>39.92</c:v>
                </c:pt>
                <c:pt idx="13">
                  <c:v>39.19</c:v>
                </c:pt>
                <c:pt idx="14">
                  <c:v>41.1</c:v>
                </c:pt>
                <c:pt idx="15">
                  <c:v>42.86</c:v>
                </c:pt>
                <c:pt idx="16">
                  <c:v>43.05</c:v>
                </c:pt>
                <c:pt idx="17">
                  <c:v>43.11</c:v>
                </c:pt>
                <c:pt idx="18">
                  <c:v>43.13</c:v>
                </c:pt>
                <c:pt idx="19">
                  <c:v>42.97</c:v>
                </c:pt>
                <c:pt idx="20">
                  <c:v>43.08</c:v>
                </c:pt>
                <c:pt idx="21">
                  <c:v>42.7</c:v>
                </c:pt>
                <c:pt idx="22">
                  <c:v>42.58</c:v>
                </c:pt>
                <c:pt idx="23">
                  <c:v>42.47</c:v>
                </c:pt>
                <c:pt idx="24">
                  <c:v>42.18</c:v>
                </c:pt>
                <c:pt idx="25">
                  <c:v>42.46</c:v>
                </c:pt>
                <c:pt idx="26">
                  <c:v>42.36</c:v>
                </c:pt>
                <c:pt idx="27">
                  <c:v>40.65</c:v>
                </c:pt>
                <c:pt idx="28">
                  <c:v>41.06</c:v>
                </c:pt>
                <c:pt idx="29">
                  <c:v>40.56</c:v>
                </c:pt>
                <c:pt idx="30">
                  <c:v>40.56</c:v>
                </c:pt>
                <c:pt idx="31">
                  <c:v>40.799999999999997</c:v>
                </c:pt>
                <c:pt idx="32">
                  <c:v>40.799999999999997</c:v>
                </c:pt>
                <c:pt idx="33">
                  <c:v>40.799999999999997</c:v>
                </c:pt>
                <c:pt idx="34">
                  <c:v>40.81</c:v>
                </c:pt>
                <c:pt idx="35">
                  <c:v>40.68</c:v>
                </c:pt>
                <c:pt idx="36">
                  <c:v>40.94</c:v>
                </c:pt>
                <c:pt idx="37">
                  <c:v>40.090000000000003</c:v>
                </c:pt>
                <c:pt idx="38">
                  <c:v>38.229999999999997</c:v>
                </c:pt>
                <c:pt idx="39">
                  <c:v>38.36</c:v>
                </c:pt>
                <c:pt idx="40">
                  <c:v>38.340000000000003</c:v>
                </c:pt>
                <c:pt idx="41">
                  <c:v>38.25</c:v>
                </c:pt>
                <c:pt idx="42">
                  <c:v>38.549999999999997</c:v>
                </c:pt>
                <c:pt idx="43">
                  <c:v>38.520000000000003</c:v>
                </c:pt>
                <c:pt idx="44">
                  <c:v>38.549999999999997</c:v>
                </c:pt>
                <c:pt idx="45">
                  <c:v>37.380000000000003</c:v>
                </c:pt>
                <c:pt idx="46">
                  <c:v>38.090000000000003</c:v>
                </c:pt>
                <c:pt idx="47">
                  <c:v>38.18</c:v>
                </c:pt>
                <c:pt idx="48">
                  <c:v>37.33</c:v>
                </c:pt>
                <c:pt idx="49">
                  <c:v>37.159999999999997</c:v>
                </c:pt>
                <c:pt idx="50">
                  <c:v>36.9</c:v>
                </c:pt>
                <c:pt idx="51">
                  <c:v>37.03</c:v>
                </c:pt>
                <c:pt idx="52">
                  <c:v>37.44</c:v>
                </c:pt>
                <c:pt idx="53">
                  <c:v>38</c:v>
                </c:pt>
                <c:pt idx="54">
                  <c:v>38.46</c:v>
                </c:pt>
                <c:pt idx="55">
                  <c:v>38.57</c:v>
                </c:pt>
                <c:pt idx="56">
                  <c:v>38.28</c:v>
                </c:pt>
                <c:pt idx="57">
                  <c:v>37.75</c:v>
                </c:pt>
                <c:pt idx="58">
                  <c:v>26.41</c:v>
                </c:pt>
                <c:pt idx="59">
                  <c:v>20.239999999999998</c:v>
                </c:pt>
                <c:pt idx="60">
                  <c:v>20.14</c:v>
                </c:pt>
                <c:pt idx="61">
                  <c:v>20.9</c:v>
                </c:pt>
                <c:pt idx="62">
                  <c:v>23.19</c:v>
                </c:pt>
                <c:pt idx="63">
                  <c:v>27.75</c:v>
                </c:pt>
                <c:pt idx="64">
                  <c:v>29.88</c:v>
                </c:pt>
                <c:pt idx="65">
                  <c:v>30.55</c:v>
                </c:pt>
                <c:pt idx="66">
                  <c:v>31.05</c:v>
                </c:pt>
                <c:pt idx="67">
                  <c:v>31.02</c:v>
                </c:pt>
                <c:pt idx="68">
                  <c:v>31.55</c:v>
                </c:pt>
                <c:pt idx="69">
                  <c:v>32.21</c:v>
                </c:pt>
                <c:pt idx="70">
                  <c:v>30.43</c:v>
                </c:pt>
                <c:pt idx="71">
                  <c:v>29.87</c:v>
                </c:pt>
                <c:pt idx="72">
                  <c:v>31.21</c:v>
                </c:pt>
                <c:pt idx="73">
                  <c:v>29.77</c:v>
                </c:pt>
                <c:pt idx="74">
                  <c:v>22.45</c:v>
                </c:pt>
                <c:pt idx="75">
                  <c:v>20.59</c:v>
                </c:pt>
                <c:pt idx="76">
                  <c:v>20.93</c:v>
                </c:pt>
                <c:pt idx="77">
                  <c:v>20.83</c:v>
                </c:pt>
                <c:pt idx="78">
                  <c:v>20.91</c:v>
                </c:pt>
                <c:pt idx="79">
                  <c:v>21.3</c:v>
                </c:pt>
                <c:pt idx="80">
                  <c:v>21.26</c:v>
                </c:pt>
                <c:pt idx="81">
                  <c:v>21.44</c:v>
                </c:pt>
                <c:pt idx="82">
                  <c:v>24.17</c:v>
                </c:pt>
                <c:pt idx="83">
                  <c:v>28.53</c:v>
                </c:pt>
                <c:pt idx="84">
                  <c:v>31.73</c:v>
                </c:pt>
                <c:pt idx="85">
                  <c:v>32.72</c:v>
                </c:pt>
                <c:pt idx="86">
                  <c:v>32.5</c:v>
                </c:pt>
                <c:pt idx="87">
                  <c:v>32.549999999999997</c:v>
                </c:pt>
                <c:pt idx="88">
                  <c:v>35.770000000000003</c:v>
                </c:pt>
                <c:pt idx="89">
                  <c:v>41.78</c:v>
                </c:pt>
                <c:pt idx="90">
                  <c:v>42.5</c:v>
                </c:pt>
                <c:pt idx="91">
                  <c:v>43.15</c:v>
                </c:pt>
                <c:pt idx="92">
                  <c:v>43.05</c:v>
                </c:pt>
                <c:pt idx="93">
                  <c:v>42.89</c:v>
                </c:pt>
                <c:pt idx="94">
                  <c:v>42.81</c:v>
                </c:pt>
                <c:pt idx="95">
                  <c:v>42.74</c:v>
                </c:pt>
              </c:numCache>
            </c:numRef>
          </c:val>
          <c:smooth val="0"/>
          <c:extLst>
            <c:ext xmlns:c16="http://schemas.microsoft.com/office/drawing/2014/chart" uri="{C3380CC4-5D6E-409C-BE32-E72D297353CC}">
              <c16:uniqueId val="{00000006-D4A7-4FE0-B930-C86B73A4C0C3}"/>
            </c:ext>
          </c:extLst>
        </c:ser>
        <c:dLbls>
          <c:showLegendKey val="0"/>
          <c:showVal val="0"/>
          <c:showCatName val="0"/>
          <c:showSerName val="0"/>
          <c:showPercent val="0"/>
          <c:showBubbleSize val="0"/>
        </c:dLbls>
        <c:marker val="1"/>
        <c:smooth val="0"/>
        <c:axId val="252606336"/>
        <c:axId val="252607872"/>
      </c:lineChart>
      <c:catAx>
        <c:axId val="252606336"/>
        <c:scaling>
          <c:orientation val="minMax"/>
        </c:scaling>
        <c:delete val="0"/>
        <c:axPos val="b"/>
        <c:numFmt formatCode="h:mm" sourceLinked="1"/>
        <c:majorTickMark val="out"/>
        <c:minorTickMark val="none"/>
        <c:tickLblPos val="nextTo"/>
        <c:spPr>
          <a:noFill/>
          <a:ln w="6350" cap="flat" cmpd="sng" algn="ctr">
            <a:solidFill>
              <a:schemeClr val="tx1">
                <a:tint val="75000"/>
              </a:schemeClr>
            </a:solidFill>
            <a:prstDash val="solid"/>
            <a:round/>
          </a:ln>
          <a:effectLst/>
        </c:spPr>
        <c:txPr>
          <a:bodyPr rot="-60000000" spcFirstLastPara="1" vertOverflow="ellipsis" vert="horz" wrap="square" anchor="ctr" anchorCtr="1"/>
          <a:lstStyle/>
          <a:p>
            <a:pPr>
              <a:defRPr sz="800" b="0" i="0" u="none" strike="noStrike" kern="1200" baseline="0">
                <a:solidFill>
                  <a:schemeClr val="tx2"/>
                </a:solidFill>
                <a:latin typeface="Segoe UI" panose="020B0502040204020203" pitchFamily="34" charset="0"/>
                <a:ea typeface="+mn-ea"/>
                <a:cs typeface="Segoe UI" panose="020B0502040204020203" pitchFamily="34" charset="0"/>
              </a:defRPr>
            </a:pPr>
            <a:endParaRPr lang="es-PE"/>
          </a:p>
        </c:txPr>
        <c:crossAx val="252607872"/>
        <c:crosses val="autoZero"/>
        <c:auto val="1"/>
        <c:lblAlgn val="ctr"/>
        <c:lblOffset val="100"/>
        <c:tickLblSkip val="4"/>
        <c:tickMarkSkip val="2"/>
        <c:noMultiLvlLbl val="0"/>
      </c:catAx>
      <c:valAx>
        <c:axId val="252607872"/>
        <c:scaling>
          <c:orientation val="minMax"/>
          <c:max val="70"/>
          <c:min val="1"/>
        </c:scaling>
        <c:delete val="0"/>
        <c:axPos val="l"/>
        <c:majorGridlines>
          <c:spPr>
            <a:ln w="6350" cap="flat" cmpd="sng" algn="ctr">
              <a:noFill/>
              <a:prstDash val="solid"/>
              <a:round/>
            </a:ln>
            <a:effectLst/>
          </c:spPr>
        </c:majorGridlines>
        <c:title>
          <c:tx>
            <c:rich>
              <a:bodyPr rot="0" spcFirstLastPara="1" vertOverflow="ellipsis" wrap="square" anchor="ctr" anchorCtr="1"/>
              <a:lstStyle/>
              <a:p>
                <a:pPr>
                  <a:defRPr sz="800" b="0" i="0" u="none" strike="noStrike" kern="1200" baseline="0">
                    <a:solidFill>
                      <a:schemeClr val="tx2"/>
                    </a:solidFill>
                    <a:latin typeface="Segoe UI" panose="020B0502040204020203" pitchFamily="34" charset="0"/>
                    <a:ea typeface="+mn-ea"/>
                    <a:cs typeface="Segoe UI" panose="020B0502040204020203" pitchFamily="34" charset="0"/>
                  </a:defRPr>
                </a:pPr>
                <a:r>
                  <a:rPr lang="en-US" b="0"/>
                  <a:t> MW</a:t>
                </a:r>
              </a:p>
            </c:rich>
          </c:tx>
          <c:layout>
            <c:manualLayout>
              <c:xMode val="edge"/>
              <c:yMode val="edge"/>
              <c:x val="1.261164562953759E-2"/>
              <c:y val="3.3410813648293965E-2"/>
            </c:manualLayout>
          </c:layout>
          <c:overlay val="0"/>
          <c:spPr>
            <a:noFill/>
            <a:ln>
              <a:noFill/>
            </a:ln>
            <a:effectLst/>
          </c:spPr>
          <c:txPr>
            <a:bodyPr rot="0" spcFirstLastPara="1" vertOverflow="ellipsis" wrap="square" anchor="ctr" anchorCtr="1"/>
            <a:lstStyle/>
            <a:p>
              <a:pPr>
                <a:defRPr sz="800" b="0" i="0" u="none" strike="noStrike" kern="1200" baseline="0">
                  <a:solidFill>
                    <a:schemeClr val="tx2"/>
                  </a:solidFill>
                  <a:latin typeface="Segoe UI" panose="020B0502040204020203" pitchFamily="34" charset="0"/>
                  <a:ea typeface="+mn-ea"/>
                  <a:cs typeface="Segoe UI" panose="020B0502040204020203" pitchFamily="34" charset="0"/>
                </a:defRPr>
              </a:pPr>
              <a:endParaRPr lang="es-PE"/>
            </a:p>
          </c:txPr>
        </c:title>
        <c:numFmt formatCode="General" sourceLinked="0"/>
        <c:majorTickMark val="out"/>
        <c:minorTickMark val="none"/>
        <c:tickLblPos val="nextTo"/>
        <c:spPr>
          <a:noFill/>
          <a:ln w="6350" cap="flat" cmpd="sng" algn="ctr">
            <a:noFill/>
            <a:prstDash val="solid"/>
            <a:round/>
          </a:ln>
          <a:effectLst/>
        </c:spPr>
        <c:txPr>
          <a:bodyPr rot="-60000000" spcFirstLastPara="1" vertOverflow="ellipsis" vert="horz" wrap="square" anchor="ctr" anchorCtr="1"/>
          <a:lstStyle/>
          <a:p>
            <a:pPr>
              <a:defRPr sz="800" b="0" i="0" u="none" strike="noStrike" kern="1200" baseline="0">
                <a:solidFill>
                  <a:schemeClr val="tx2"/>
                </a:solidFill>
                <a:latin typeface="Segoe UI" panose="020B0502040204020203" pitchFamily="34" charset="0"/>
                <a:ea typeface="+mn-ea"/>
                <a:cs typeface="Segoe UI" panose="020B0502040204020203" pitchFamily="34" charset="0"/>
              </a:defRPr>
            </a:pPr>
            <a:endParaRPr lang="es-PE"/>
          </a:p>
        </c:txPr>
        <c:crossAx val="252606336"/>
        <c:crosses val="autoZero"/>
        <c:crossBetween val="between"/>
      </c:valAx>
      <c:spPr>
        <a:solidFill>
          <a:schemeClr val="bg1">
            <a:lumMod val="95000"/>
          </a:schemeClr>
        </a:solidFill>
        <a:ln>
          <a:noFill/>
        </a:ln>
        <a:effectLst/>
      </c:spPr>
    </c:plotArea>
    <c:plotVisOnly val="1"/>
    <c:dispBlanksAs val="gap"/>
    <c:showDLblsOverMax val="0"/>
  </c:chart>
  <c:spPr>
    <a:solidFill>
      <a:schemeClr val="bg1">
        <a:lumMod val="95000"/>
      </a:schemeClr>
    </a:solidFill>
    <a:ln w="6350" cap="flat" cmpd="sng" algn="ctr">
      <a:noFill/>
      <a:prstDash val="solid"/>
      <a:round/>
    </a:ln>
    <a:effectLst/>
  </c:spPr>
  <c:txPr>
    <a:bodyPr/>
    <a:lstStyle/>
    <a:p>
      <a:pPr>
        <a:defRPr sz="800">
          <a:solidFill>
            <a:schemeClr val="tx2"/>
          </a:solidFill>
          <a:latin typeface="Segoe UI" panose="020B0502040204020203" pitchFamily="34" charset="0"/>
          <a:cs typeface="Segoe UI" panose="020B0502040204020203" pitchFamily="34" charset="0"/>
        </a:defRPr>
      </a:pPr>
      <a:endParaRPr lang="es-PE"/>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9814424215768043E-2"/>
          <c:y val="8.4293980144163685E-2"/>
          <c:w val="0.7709979430047077"/>
          <c:h val="0.81882323227151865"/>
        </c:manualLayout>
      </c:layout>
      <c:lineChart>
        <c:grouping val="standard"/>
        <c:varyColors val="0"/>
        <c:ser>
          <c:idx val="2"/>
          <c:order val="0"/>
          <c:tx>
            <c:strRef>
              <c:f>DATA!$C$523</c:f>
              <c:strCache>
                <c:ptCount val="1"/>
                <c:pt idx="0">
                  <c:v>ALPAYANA</c:v>
                </c:pt>
              </c:strCache>
            </c:strRef>
          </c:tx>
          <c:spPr>
            <a:ln w="19050" cap="rnd" cmpd="sng" algn="ctr">
              <a:solidFill>
                <a:schemeClr val="accent3"/>
              </a:solidFill>
              <a:prstDash val="solid"/>
              <a:round/>
            </a:ln>
            <a:effectLst/>
          </c:spPr>
          <c:marker>
            <c:symbol val="diamond"/>
            <c:size val="5"/>
            <c:spPr>
              <a:noFill/>
              <a:ln w="6350" cap="flat" cmpd="sng" algn="ctr">
                <a:noFill/>
                <a:prstDash val="solid"/>
                <a:round/>
              </a:ln>
              <a:effectLst/>
            </c:spPr>
          </c:marker>
          <c:cat>
            <c:numRef>
              <c:f>DATA!$B$524:$B$619</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DATA!$N$524:$N$619</c:f>
              <c:numCache>
                <c:formatCode>General</c:formatCode>
                <c:ptCount val="96"/>
                <c:pt idx="0">
                  <c:v>16.5</c:v>
                </c:pt>
                <c:pt idx="1">
                  <c:v>17.54</c:v>
                </c:pt>
                <c:pt idx="2">
                  <c:v>17.649999999999999</c:v>
                </c:pt>
                <c:pt idx="3">
                  <c:v>17.57</c:v>
                </c:pt>
                <c:pt idx="4">
                  <c:v>17.149999999999999</c:v>
                </c:pt>
                <c:pt idx="5">
                  <c:v>17.190000000000001</c:v>
                </c:pt>
                <c:pt idx="6">
                  <c:v>17.14</c:v>
                </c:pt>
                <c:pt idx="7">
                  <c:v>17.43</c:v>
                </c:pt>
                <c:pt idx="8">
                  <c:v>17.43</c:v>
                </c:pt>
                <c:pt idx="9">
                  <c:v>17.440000000000001</c:v>
                </c:pt>
                <c:pt idx="10">
                  <c:v>17.059999999999999</c:v>
                </c:pt>
                <c:pt idx="11">
                  <c:v>17.649999999999999</c:v>
                </c:pt>
                <c:pt idx="12">
                  <c:v>17.510000000000002</c:v>
                </c:pt>
                <c:pt idx="13">
                  <c:v>17.27</c:v>
                </c:pt>
                <c:pt idx="14">
                  <c:v>17</c:v>
                </c:pt>
                <c:pt idx="15">
                  <c:v>16.68</c:v>
                </c:pt>
                <c:pt idx="16">
                  <c:v>17.59</c:v>
                </c:pt>
                <c:pt idx="17">
                  <c:v>17.670000000000002</c:v>
                </c:pt>
                <c:pt idx="18">
                  <c:v>17.86</c:v>
                </c:pt>
                <c:pt idx="19">
                  <c:v>17.41</c:v>
                </c:pt>
                <c:pt idx="20">
                  <c:v>17.87</c:v>
                </c:pt>
                <c:pt idx="21">
                  <c:v>17.23</c:v>
                </c:pt>
                <c:pt idx="22">
                  <c:v>17.21</c:v>
                </c:pt>
                <c:pt idx="23">
                  <c:v>16.59</c:v>
                </c:pt>
                <c:pt idx="24">
                  <c:v>16.41</c:v>
                </c:pt>
                <c:pt idx="25">
                  <c:v>15.87</c:v>
                </c:pt>
                <c:pt idx="26">
                  <c:v>15.33</c:v>
                </c:pt>
                <c:pt idx="27">
                  <c:v>14.25</c:v>
                </c:pt>
                <c:pt idx="28">
                  <c:v>13.9</c:v>
                </c:pt>
                <c:pt idx="29">
                  <c:v>14.03</c:v>
                </c:pt>
                <c:pt idx="30">
                  <c:v>14.35</c:v>
                </c:pt>
                <c:pt idx="31">
                  <c:v>14.45</c:v>
                </c:pt>
                <c:pt idx="32">
                  <c:v>13.59</c:v>
                </c:pt>
                <c:pt idx="33">
                  <c:v>13.51</c:v>
                </c:pt>
                <c:pt idx="34">
                  <c:v>13.4</c:v>
                </c:pt>
                <c:pt idx="35">
                  <c:v>13.4</c:v>
                </c:pt>
                <c:pt idx="36">
                  <c:v>13.43</c:v>
                </c:pt>
                <c:pt idx="37">
                  <c:v>14.43</c:v>
                </c:pt>
                <c:pt idx="38">
                  <c:v>14.53</c:v>
                </c:pt>
                <c:pt idx="39">
                  <c:v>14.42</c:v>
                </c:pt>
                <c:pt idx="40">
                  <c:v>14.26</c:v>
                </c:pt>
                <c:pt idx="41">
                  <c:v>14.57</c:v>
                </c:pt>
                <c:pt idx="42">
                  <c:v>14.69</c:v>
                </c:pt>
                <c:pt idx="43">
                  <c:v>15.37</c:v>
                </c:pt>
                <c:pt idx="44">
                  <c:v>15.7</c:v>
                </c:pt>
                <c:pt idx="45">
                  <c:v>15.61</c:v>
                </c:pt>
                <c:pt idx="46">
                  <c:v>15.37</c:v>
                </c:pt>
                <c:pt idx="47">
                  <c:v>15.55</c:v>
                </c:pt>
                <c:pt idx="48">
                  <c:v>15.45</c:v>
                </c:pt>
                <c:pt idx="49">
                  <c:v>14.89</c:v>
                </c:pt>
                <c:pt idx="50">
                  <c:v>14.77</c:v>
                </c:pt>
                <c:pt idx="51">
                  <c:v>14.69</c:v>
                </c:pt>
                <c:pt idx="52">
                  <c:v>15.01</c:v>
                </c:pt>
                <c:pt idx="53">
                  <c:v>15.5</c:v>
                </c:pt>
                <c:pt idx="54">
                  <c:v>15.71</c:v>
                </c:pt>
                <c:pt idx="55">
                  <c:v>15.91</c:v>
                </c:pt>
                <c:pt idx="56">
                  <c:v>16.09</c:v>
                </c:pt>
                <c:pt idx="57">
                  <c:v>16.11</c:v>
                </c:pt>
                <c:pt idx="58">
                  <c:v>16.440000000000001</c:v>
                </c:pt>
                <c:pt idx="59">
                  <c:v>16.350000000000001</c:v>
                </c:pt>
                <c:pt idx="60">
                  <c:v>16.27</c:v>
                </c:pt>
                <c:pt idx="61">
                  <c:v>16.47</c:v>
                </c:pt>
                <c:pt idx="62">
                  <c:v>16.39</c:v>
                </c:pt>
                <c:pt idx="63">
                  <c:v>16.29</c:v>
                </c:pt>
                <c:pt idx="64">
                  <c:v>15.56</c:v>
                </c:pt>
                <c:pt idx="65">
                  <c:v>16.34</c:v>
                </c:pt>
                <c:pt idx="66">
                  <c:v>16.37</c:v>
                </c:pt>
                <c:pt idx="67">
                  <c:v>16.52</c:v>
                </c:pt>
                <c:pt idx="68">
                  <c:v>16.920000000000002</c:v>
                </c:pt>
                <c:pt idx="69">
                  <c:v>17.39</c:v>
                </c:pt>
                <c:pt idx="70">
                  <c:v>17.52</c:v>
                </c:pt>
                <c:pt idx="71">
                  <c:v>17.3</c:v>
                </c:pt>
                <c:pt idx="72">
                  <c:v>16.809999999999999</c:v>
                </c:pt>
                <c:pt idx="73">
                  <c:v>16.809999999999999</c:v>
                </c:pt>
                <c:pt idx="74">
                  <c:v>16</c:v>
                </c:pt>
                <c:pt idx="75">
                  <c:v>14.89</c:v>
                </c:pt>
                <c:pt idx="76">
                  <c:v>14.8</c:v>
                </c:pt>
                <c:pt idx="77">
                  <c:v>13.44</c:v>
                </c:pt>
                <c:pt idx="78">
                  <c:v>13.95</c:v>
                </c:pt>
                <c:pt idx="79">
                  <c:v>13.95</c:v>
                </c:pt>
                <c:pt idx="80">
                  <c:v>13.82</c:v>
                </c:pt>
                <c:pt idx="81">
                  <c:v>14.05</c:v>
                </c:pt>
                <c:pt idx="82">
                  <c:v>14.3</c:v>
                </c:pt>
                <c:pt idx="83">
                  <c:v>14.41</c:v>
                </c:pt>
                <c:pt idx="84">
                  <c:v>14.74</c:v>
                </c:pt>
                <c:pt idx="85">
                  <c:v>16.04</c:v>
                </c:pt>
                <c:pt idx="86">
                  <c:v>16.02</c:v>
                </c:pt>
                <c:pt idx="87">
                  <c:v>16.12</c:v>
                </c:pt>
                <c:pt idx="88">
                  <c:v>16.62</c:v>
                </c:pt>
                <c:pt idx="89">
                  <c:v>16.100000000000001</c:v>
                </c:pt>
                <c:pt idx="90">
                  <c:v>16.5</c:v>
                </c:pt>
                <c:pt idx="91">
                  <c:v>16.79</c:v>
                </c:pt>
                <c:pt idx="92">
                  <c:v>16.71</c:v>
                </c:pt>
                <c:pt idx="93">
                  <c:v>17.010000000000002</c:v>
                </c:pt>
                <c:pt idx="94">
                  <c:v>16.920000000000002</c:v>
                </c:pt>
                <c:pt idx="95">
                  <c:v>16.27</c:v>
                </c:pt>
              </c:numCache>
            </c:numRef>
          </c:val>
          <c:smooth val="0"/>
          <c:extLst>
            <c:ext xmlns:c16="http://schemas.microsoft.com/office/drawing/2014/chart" uri="{C3380CC4-5D6E-409C-BE32-E72D297353CC}">
              <c16:uniqueId val="{00000000-D5CC-41BB-8B66-E3EE889633A4}"/>
            </c:ext>
          </c:extLst>
        </c:ser>
        <c:ser>
          <c:idx val="3"/>
          <c:order val="1"/>
          <c:tx>
            <c:strRef>
              <c:f>DATA!$D$523</c:f>
              <c:strCache>
                <c:ptCount val="1"/>
                <c:pt idx="0">
                  <c:v>COMPAÑÍA MINERA CHUNGAR</c:v>
                </c:pt>
              </c:strCache>
            </c:strRef>
          </c:tx>
          <c:spPr>
            <a:ln w="19050" cap="rnd" cmpd="sng" algn="ctr">
              <a:solidFill>
                <a:schemeClr val="accent4"/>
              </a:solidFill>
              <a:prstDash val="solid"/>
              <a:round/>
            </a:ln>
            <a:effectLst/>
          </c:spPr>
          <c:marker>
            <c:symbol val="circle"/>
            <c:size val="5"/>
            <c:spPr>
              <a:noFill/>
              <a:ln w="6350" cap="flat" cmpd="sng" algn="ctr">
                <a:noFill/>
                <a:prstDash val="solid"/>
                <a:round/>
              </a:ln>
              <a:effectLst/>
            </c:spPr>
          </c:marker>
          <c:cat>
            <c:numRef>
              <c:f>DATA!$B$524:$B$619</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DATA!$O$524:$O$619</c:f>
              <c:numCache>
                <c:formatCode>General</c:formatCode>
                <c:ptCount val="96"/>
                <c:pt idx="0">
                  <c:v>18.25</c:v>
                </c:pt>
                <c:pt idx="1">
                  <c:v>19.14</c:v>
                </c:pt>
                <c:pt idx="2">
                  <c:v>19.39</c:v>
                </c:pt>
                <c:pt idx="3">
                  <c:v>18.260000000000002</c:v>
                </c:pt>
                <c:pt idx="4">
                  <c:v>18.14</c:v>
                </c:pt>
                <c:pt idx="5">
                  <c:v>17.29</c:v>
                </c:pt>
                <c:pt idx="6">
                  <c:v>17.32</c:v>
                </c:pt>
                <c:pt idx="7">
                  <c:v>16.23</c:v>
                </c:pt>
                <c:pt idx="8">
                  <c:v>17.350000000000001</c:v>
                </c:pt>
                <c:pt idx="9">
                  <c:v>17.940000000000001</c:v>
                </c:pt>
                <c:pt idx="10">
                  <c:v>17.07</c:v>
                </c:pt>
                <c:pt idx="11">
                  <c:v>16.63</c:v>
                </c:pt>
                <c:pt idx="12">
                  <c:v>18.52</c:v>
                </c:pt>
                <c:pt idx="13">
                  <c:v>18.59</c:v>
                </c:pt>
                <c:pt idx="14">
                  <c:v>18.53</c:v>
                </c:pt>
                <c:pt idx="15">
                  <c:v>19.309999999999999</c:v>
                </c:pt>
                <c:pt idx="16">
                  <c:v>17.829999999999998</c:v>
                </c:pt>
                <c:pt idx="17">
                  <c:v>17.73</c:v>
                </c:pt>
                <c:pt idx="18">
                  <c:v>18.77</c:v>
                </c:pt>
                <c:pt idx="19">
                  <c:v>17.97</c:v>
                </c:pt>
                <c:pt idx="20">
                  <c:v>15.02</c:v>
                </c:pt>
                <c:pt idx="21">
                  <c:v>15.23</c:v>
                </c:pt>
                <c:pt idx="22">
                  <c:v>16.47</c:v>
                </c:pt>
                <c:pt idx="23">
                  <c:v>16.600000000000001</c:v>
                </c:pt>
                <c:pt idx="24">
                  <c:v>16.34</c:v>
                </c:pt>
                <c:pt idx="25">
                  <c:v>15.51</c:v>
                </c:pt>
                <c:pt idx="26">
                  <c:v>17.79</c:v>
                </c:pt>
                <c:pt idx="27">
                  <c:v>15.11</c:v>
                </c:pt>
                <c:pt idx="28">
                  <c:v>14.68</c:v>
                </c:pt>
                <c:pt idx="29">
                  <c:v>14.8</c:v>
                </c:pt>
                <c:pt idx="30">
                  <c:v>13.47</c:v>
                </c:pt>
                <c:pt idx="31">
                  <c:v>14.17</c:v>
                </c:pt>
                <c:pt idx="32">
                  <c:v>14.38</c:v>
                </c:pt>
                <c:pt idx="33">
                  <c:v>14.64</c:v>
                </c:pt>
                <c:pt idx="34">
                  <c:v>14.96</c:v>
                </c:pt>
                <c:pt idx="35">
                  <c:v>16.32</c:v>
                </c:pt>
                <c:pt idx="36">
                  <c:v>16.09</c:v>
                </c:pt>
                <c:pt idx="37">
                  <c:v>15.63</c:v>
                </c:pt>
                <c:pt idx="38">
                  <c:v>15.93</c:v>
                </c:pt>
                <c:pt idx="39">
                  <c:v>17.14</c:v>
                </c:pt>
                <c:pt idx="40">
                  <c:v>16.61</c:v>
                </c:pt>
                <c:pt idx="41">
                  <c:v>17.079999999999998</c:v>
                </c:pt>
                <c:pt idx="42">
                  <c:v>17.72</c:v>
                </c:pt>
                <c:pt idx="43">
                  <c:v>17.53</c:v>
                </c:pt>
                <c:pt idx="44">
                  <c:v>16.97</c:v>
                </c:pt>
                <c:pt idx="45">
                  <c:v>18.05</c:v>
                </c:pt>
                <c:pt idx="46">
                  <c:v>17.54</c:v>
                </c:pt>
                <c:pt idx="47">
                  <c:v>17.91</c:v>
                </c:pt>
                <c:pt idx="48">
                  <c:v>16.71</c:v>
                </c:pt>
                <c:pt idx="49">
                  <c:v>16.850000000000001</c:v>
                </c:pt>
                <c:pt idx="50">
                  <c:v>15.81</c:v>
                </c:pt>
                <c:pt idx="51">
                  <c:v>16.97</c:v>
                </c:pt>
                <c:pt idx="52">
                  <c:v>17.57</c:v>
                </c:pt>
                <c:pt idx="53">
                  <c:v>18.27</c:v>
                </c:pt>
                <c:pt idx="54">
                  <c:v>18.34</c:v>
                </c:pt>
                <c:pt idx="55">
                  <c:v>18.3</c:v>
                </c:pt>
                <c:pt idx="56">
                  <c:v>16.78</c:v>
                </c:pt>
                <c:pt idx="57">
                  <c:v>16.45</c:v>
                </c:pt>
                <c:pt idx="58">
                  <c:v>16.82</c:v>
                </c:pt>
                <c:pt idx="59">
                  <c:v>16.75</c:v>
                </c:pt>
                <c:pt idx="60">
                  <c:v>17.22</c:v>
                </c:pt>
                <c:pt idx="61">
                  <c:v>17.170000000000002</c:v>
                </c:pt>
                <c:pt idx="62">
                  <c:v>18.46</c:v>
                </c:pt>
                <c:pt idx="63">
                  <c:v>19.97</c:v>
                </c:pt>
                <c:pt idx="64">
                  <c:v>18.420000000000002</c:v>
                </c:pt>
                <c:pt idx="65">
                  <c:v>16.79</c:v>
                </c:pt>
                <c:pt idx="66">
                  <c:v>15.42</c:v>
                </c:pt>
                <c:pt idx="67">
                  <c:v>16.829999999999998</c:v>
                </c:pt>
                <c:pt idx="68">
                  <c:v>16.010000000000002</c:v>
                </c:pt>
                <c:pt idx="69">
                  <c:v>17.25</c:v>
                </c:pt>
                <c:pt idx="70">
                  <c:v>16.940000000000001</c:v>
                </c:pt>
                <c:pt idx="71">
                  <c:v>17.809999999999999</c:v>
                </c:pt>
                <c:pt idx="72">
                  <c:v>18.34</c:v>
                </c:pt>
                <c:pt idx="73">
                  <c:v>16.47</c:v>
                </c:pt>
                <c:pt idx="74">
                  <c:v>15.01</c:v>
                </c:pt>
                <c:pt idx="75">
                  <c:v>16.260000000000002</c:v>
                </c:pt>
                <c:pt idx="76">
                  <c:v>17.809999999999999</c:v>
                </c:pt>
                <c:pt idx="77">
                  <c:v>14.36</c:v>
                </c:pt>
                <c:pt idx="78">
                  <c:v>14.16</c:v>
                </c:pt>
                <c:pt idx="79">
                  <c:v>14.49</c:v>
                </c:pt>
                <c:pt idx="80">
                  <c:v>15.26</c:v>
                </c:pt>
                <c:pt idx="81">
                  <c:v>15.08</c:v>
                </c:pt>
                <c:pt idx="82">
                  <c:v>15.75</c:v>
                </c:pt>
                <c:pt idx="83">
                  <c:v>17.21</c:v>
                </c:pt>
                <c:pt idx="84">
                  <c:v>16.260000000000002</c:v>
                </c:pt>
                <c:pt idx="85">
                  <c:v>15.22</c:v>
                </c:pt>
                <c:pt idx="86">
                  <c:v>16.52</c:v>
                </c:pt>
                <c:pt idx="87">
                  <c:v>16.77</c:v>
                </c:pt>
                <c:pt idx="88">
                  <c:v>17.149999999999999</c:v>
                </c:pt>
                <c:pt idx="89">
                  <c:v>18.48</c:v>
                </c:pt>
                <c:pt idx="90">
                  <c:v>18.96</c:v>
                </c:pt>
                <c:pt idx="91">
                  <c:v>18.77</c:v>
                </c:pt>
                <c:pt idx="92">
                  <c:v>18.02</c:v>
                </c:pt>
                <c:pt idx="93">
                  <c:v>18.809999999999999</c:v>
                </c:pt>
                <c:pt idx="94">
                  <c:v>18.07</c:v>
                </c:pt>
                <c:pt idx="95">
                  <c:v>17.940000000000001</c:v>
                </c:pt>
              </c:numCache>
            </c:numRef>
          </c:val>
          <c:smooth val="0"/>
          <c:extLst>
            <c:ext xmlns:c16="http://schemas.microsoft.com/office/drawing/2014/chart" uri="{C3380CC4-5D6E-409C-BE32-E72D297353CC}">
              <c16:uniqueId val="{00000001-D5CC-41BB-8B66-E3EE889633A4}"/>
            </c:ext>
          </c:extLst>
        </c:ser>
        <c:ser>
          <c:idx val="4"/>
          <c:order val="2"/>
          <c:tx>
            <c:strRef>
              <c:f>DATA!$E$523</c:f>
              <c:strCache>
                <c:ptCount val="1"/>
                <c:pt idx="0">
                  <c:v>INDUSTRIA CACHIMAYO</c:v>
                </c:pt>
              </c:strCache>
            </c:strRef>
          </c:tx>
          <c:spPr>
            <a:ln w="19050" cap="rnd" cmpd="sng" algn="ctr">
              <a:solidFill>
                <a:schemeClr val="accent5"/>
              </a:solidFill>
              <a:prstDash val="solid"/>
              <a:round/>
            </a:ln>
            <a:effectLst/>
          </c:spPr>
          <c:marker>
            <c:symbol val="diamond"/>
            <c:size val="5"/>
            <c:spPr>
              <a:noFill/>
              <a:ln w="6350" cap="flat" cmpd="sng" algn="ctr">
                <a:noFill/>
                <a:prstDash val="solid"/>
                <a:round/>
              </a:ln>
              <a:effectLst/>
            </c:spPr>
          </c:marker>
          <c:cat>
            <c:numRef>
              <c:f>DATA!$B$524:$B$619</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DATA!$P$524:$P$619</c:f>
              <c:numCache>
                <c:formatCode>General</c:formatCode>
                <c:ptCount val="96"/>
                <c:pt idx="0">
                  <c:v>23.87</c:v>
                </c:pt>
                <c:pt idx="1">
                  <c:v>24.25</c:v>
                </c:pt>
                <c:pt idx="2">
                  <c:v>24.25</c:v>
                </c:pt>
                <c:pt idx="3">
                  <c:v>24.26</c:v>
                </c:pt>
                <c:pt idx="4">
                  <c:v>24.2</c:v>
                </c:pt>
                <c:pt idx="5">
                  <c:v>24.17</c:v>
                </c:pt>
                <c:pt idx="6">
                  <c:v>24.17</c:v>
                </c:pt>
                <c:pt idx="7">
                  <c:v>24.19</c:v>
                </c:pt>
                <c:pt idx="8">
                  <c:v>24.2</c:v>
                </c:pt>
                <c:pt idx="9">
                  <c:v>24.2</c:v>
                </c:pt>
                <c:pt idx="10">
                  <c:v>24.21</c:v>
                </c:pt>
                <c:pt idx="11">
                  <c:v>24.2</c:v>
                </c:pt>
                <c:pt idx="12">
                  <c:v>24.2</c:v>
                </c:pt>
                <c:pt idx="13">
                  <c:v>24.22</c:v>
                </c:pt>
                <c:pt idx="14">
                  <c:v>24.22</c:v>
                </c:pt>
                <c:pt idx="15">
                  <c:v>24.21</c:v>
                </c:pt>
                <c:pt idx="16">
                  <c:v>24.22</c:v>
                </c:pt>
                <c:pt idx="17">
                  <c:v>24.22</c:v>
                </c:pt>
                <c:pt idx="18">
                  <c:v>24.23</c:v>
                </c:pt>
                <c:pt idx="19">
                  <c:v>24.21</c:v>
                </c:pt>
                <c:pt idx="20">
                  <c:v>24.21</c:v>
                </c:pt>
                <c:pt idx="21">
                  <c:v>24.22</c:v>
                </c:pt>
                <c:pt idx="22">
                  <c:v>24.22</c:v>
                </c:pt>
                <c:pt idx="23">
                  <c:v>24.22</c:v>
                </c:pt>
                <c:pt idx="24">
                  <c:v>24.22</c:v>
                </c:pt>
                <c:pt idx="25">
                  <c:v>24.21</c:v>
                </c:pt>
                <c:pt idx="26">
                  <c:v>24.21</c:v>
                </c:pt>
                <c:pt idx="27">
                  <c:v>24.18</c:v>
                </c:pt>
                <c:pt idx="28">
                  <c:v>24.19</c:v>
                </c:pt>
                <c:pt idx="29">
                  <c:v>24.18</c:v>
                </c:pt>
                <c:pt idx="30">
                  <c:v>24.19</c:v>
                </c:pt>
                <c:pt idx="31">
                  <c:v>24.18</c:v>
                </c:pt>
                <c:pt idx="32">
                  <c:v>24.18</c:v>
                </c:pt>
                <c:pt idx="33">
                  <c:v>24.21</c:v>
                </c:pt>
                <c:pt idx="34">
                  <c:v>24.19</c:v>
                </c:pt>
                <c:pt idx="35">
                  <c:v>24.18</c:v>
                </c:pt>
                <c:pt idx="36">
                  <c:v>24.17</c:v>
                </c:pt>
                <c:pt idx="37">
                  <c:v>24.16</c:v>
                </c:pt>
                <c:pt idx="38">
                  <c:v>24.16</c:v>
                </c:pt>
                <c:pt idx="39">
                  <c:v>24.17</c:v>
                </c:pt>
                <c:pt idx="40">
                  <c:v>24.15</c:v>
                </c:pt>
                <c:pt idx="41">
                  <c:v>24.19</c:v>
                </c:pt>
                <c:pt idx="42">
                  <c:v>24.21</c:v>
                </c:pt>
                <c:pt idx="43">
                  <c:v>24.19</c:v>
                </c:pt>
                <c:pt idx="44">
                  <c:v>24.19</c:v>
                </c:pt>
                <c:pt idx="45">
                  <c:v>24.18</c:v>
                </c:pt>
                <c:pt idx="46">
                  <c:v>24.18</c:v>
                </c:pt>
                <c:pt idx="47">
                  <c:v>24.2</c:v>
                </c:pt>
                <c:pt idx="48">
                  <c:v>24.21</c:v>
                </c:pt>
                <c:pt idx="49">
                  <c:v>24.21</c:v>
                </c:pt>
                <c:pt idx="50">
                  <c:v>24.25</c:v>
                </c:pt>
                <c:pt idx="51">
                  <c:v>24.26</c:v>
                </c:pt>
                <c:pt idx="52">
                  <c:v>24.25</c:v>
                </c:pt>
                <c:pt idx="53">
                  <c:v>24.22</c:v>
                </c:pt>
                <c:pt idx="54">
                  <c:v>24.18</c:v>
                </c:pt>
                <c:pt idx="55">
                  <c:v>24.18</c:v>
                </c:pt>
                <c:pt idx="56">
                  <c:v>24.15</c:v>
                </c:pt>
                <c:pt idx="57">
                  <c:v>24.18</c:v>
                </c:pt>
                <c:pt idx="58">
                  <c:v>24.15</c:v>
                </c:pt>
                <c:pt idx="59">
                  <c:v>24.14</c:v>
                </c:pt>
                <c:pt idx="60">
                  <c:v>24.13</c:v>
                </c:pt>
                <c:pt idx="61">
                  <c:v>24.01</c:v>
                </c:pt>
                <c:pt idx="62">
                  <c:v>23.98</c:v>
                </c:pt>
                <c:pt idx="63">
                  <c:v>23.98</c:v>
                </c:pt>
                <c:pt idx="64">
                  <c:v>23.93</c:v>
                </c:pt>
                <c:pt idx="65">
                  <c:v>23.93</c:v>
                </c:pt>
                <c:pt idx="66">
                  <c:v>23.95</c:v>
                </c:pt>
                <c:pt idx="67">
                  <c:v>23.94</c:v>
                </c:pt>
                <c:pt idx="68">
                  <c:v>23.93</c:v>
                </c:pt>
                <c:pt idx="69">
                  <c:v>23.95</c:v>
                </c:pt>
                <c:pt idx="70">
                  <c:v>23.93</c:v>
                </c:pt>
                <c:pt idx="71">
                  <c:v>23.92</c:v>
                </c:pt>
                <c:pt idx="72">
                  <c:v>6.71</c:v>
                </c:pt>
                <c:pt idx="73">
                  <c:v>2.82</c:v>
                </c:pt>
                <c:pt idx="74">
                  <c:v>2.81</c:v>
                </c:pt>
                <c:pt idx="75">
                  <c:v>2.81</c:v>
                </c:pt>
                <c:pt idx="76">
                  <c:v>2.82</c:v>
                </c:pt>
                <c:pt idx="77">
                  <c:v>2.84</c:v>
                </c:pt>
                <c:pt idx="78">
                  <c:v>2.84</c:v>
                </c:pt>
                <c:pt idx="79">
                  <c:v>2.84</c:v>
                </c:pt>
                <c:pt idx="80">
                  <c:v>2.84</c:v>
                </c:pt>
                <c:pt idx="81">
                  <c:v>2.85</c:v>
                </c:pt>
                <c:pt idx="82">
                  <c:v>2.86</c:v>
                </c:pt>
                <c:pt idx="83">
                  <c:v>2.87</c:v>
                </c:pt>
                <c:pt idx="84">
                  <c:v>2.86</c:v>
                </c:pt>
                <c:pt idx="85">
                  <c:v>5.1100000000000003</c:v>
                </c:pt>
                <c:pt idx="86">
                  <c:v>6.2</c:v>
                </c:pt>
                <c:pt idx="87">
                  <c:v>6.23</c:v>
                </c:pt>
                <c:pt idx="88">
                  <c:v>6.25</c:v>
                </c:pt>
                <c:pt idx="89">
                  <c:v>6.28</c:v>
                </c:pt>
                <c:pt idx="90">
                  <c:v>15.5</c:v>
                </c:pt>
                <c:pt idx="91">
                  <c:v>23.47</c:v>
                </c:pt>
                <c:pt idx="92">
                  <c:v>23.55</c:v>
                </c:pt>
                <c:pt idx="93">
                  <c:v>23.52</c:v>
                </c:pt>
                <c:pt idx="94">
                  <c:v>23.88</c:v>
                </c:pt>
                <c:pt idx="95">
                  <c:v>23.85</c:v>
                </c:pt>
              </c:numCache>
            </c:numRef>
          </c:val>
          <c:smooth val="0"/>
          <c:extLst>
            <c:ext xmlns:c16="http://schemas.microsoft.com/office/drawing/2014/chart" uri="{C3380CC4-5D6E-409C-BE32-E72D297353CC}">
              <c16:uniqueId val="{00000002-D5CC-41BB-8B66-E3EE889633A4}"/>
            </c:ext>
          </c:extLst>
        </c:ser>
        <c:ser>
          <c:idx val="0"/>
          <c:order val="3"/>
          <c:tx>
            <c:strRef>
              <c:f>DATA!$F$523</c:f>
              <c:strCache>
                <c:ptCount val="1"/>
                <c:pt idx="0">
                  <c:v>MINERA ARES</c:v>
                </c:pt>
              </c:strCache>
            </c:strRef>
          </c:tx>
          <c:spPr>
            <a:ln w="19050" cap="rnd" cmpd="sng" algn="ctr">
              <a:solidFill>
                <a:schemeClr val="accent1"/>
              </a:solidFill>
              <a:prstDash val="solid"/>
              <a:round/>
            </a:ln>
            <a:effectLst/>
          </c:spPr>
          <c:marker>
            <c:symbol val="diamond"/>
            <c:size val="5"/>
            <c:spPr>
              <a:noFill/>
              <a:ln w="6350" cap="flat" cmpd="sng" algn="ctr">
                <a:noFill/>
                <a:prstDash val="solid"/>
                <a:round/>
              </a:ln>
              <a:effectLst/>
            </c:spPr>
          </c:marker>
          <c:cat>
            <c:numRef>
              <c:f>DATA!$B$524:$B$619</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DATA!$Q$524:$Q$619</c:f>
              <c:numCache>
                <c:formatCode>General</c:formatCode>
                <c:ptCount val="96"/>
                <c:pt idx="0">
                  <c:v>29.25</c:v>
                </c:pt>
                <c:pt idx="1">
                  <c:v>28.07</c:v>
                </c:pt>
                <c:pt idx="2">
                  <c:v>28.15</c:v>
                </c:pt>
                <c:pt idx="3">
                  <c:v>27.68</c:v>
                </c:pt>
                <c:pt idx="4">
                  <c:v>27.79</c:v>
                </c:pt>
                <c:pt idx="5">
                  <c:v>27.98</c:v>
                </c:pt>
                <c:pt idx="6">
                  <c:v>27.96</c:v>
                </c:pt>
                <c:pt idx="7">
                  <c:v>28.42</c:v>
                </c:pt>
                <c:pt idx="8">
                  <c:v>28.34</c:v>
                </c:pt>
                <c:pt idx="9">
                  <c:v>27.07</c:v>
                </c:pt>
                <c:pt idx="10">
                  <c:v>26.89</c:v>
                </c:pt>
                <c:pt idx="11">
                  <c:v>26.48</c:v>
                </c:pt>
                <c:pt idx="12">
                  <c:v>26.64</c:v>
                </c:pt>
                <c:pt idx="13">
                  <c:v>27.47</c:v>
                </c:pt>
                <c:pt idx="14">
                  <c:v>27.78</c:v>
                </c:pt>
                <c:pt idx="15">
                  <c:v>27.92</c:v>
                </c:pt>
                <c:pt idx="16">
                  <c:v>27.84</c:v>
                </c:pt>
                <c:pt idx="17">
                  <c:v>27.66</c:v>
                </c:pt>
                <c:pt idx="18">
                  <c:v>28.18</c:v>
                </c:pt>
                <c:pt idx="19">
                  <c:v>28.07</c:v>
                </c:pt>
                <c:pt idx="20">
                  <c:v>27.69</c:v>
                </c:pt>
                <c:pt idx="21">
                  <c:v>27.53</c:v>
                </c:pt>
                <c:pt idx="22">
                  <c:v>26.53</c:v>
                </c:pt>
                <c:pt idx="23">
                  <c:v>25.91</c:v>
                </c:pt>
                <c:pt idx="24">
                  <c:v>25.43</c:v>
                </c:pt>
                <c:pt idx="25">
                  <c:v>24.55</c:v>
                </c:pt>
                <c:pt idx="26">
                  <c:v>22.49</c:v>
                </c:pt>
                <c:pt idx="27">
                  <c:v>22.06</c:v>
                </c:pt>
                <c:pt idx="28">
                  <c:v>22.66</c:v>
                </c:pt>
                <c:pt idx="29">
                  <c:v>23.12</c:v>
                </c:pt>
                <c:pt idx="30">
                  <c:v>24.13</c:v>
                </c:pt>
                <c:pt idx="31">
                  <c:v>24.25</c:v>
                </c:pt>
                <c:pt idx="32">
                  <c:v>24.65</c:v>
                </c:pt>
                <c:pt idx="33">
                  <c:v>24.53</c:v>
                </c:pt>
                <c:pt idx="34">
                  <c:v>24.78</c:v>
                </c:pt>
                <c:pt idx="35">
                  <c:v>24.79</c:v>
                </c:pt>
                <c:pt idx="36">
                  <c:v>24.96</c:v>
                </c:pt>
                <c:pt idx="37">
                  <c:v>25.8</c:v>
                </c:pt>
                <c:pt idx="38">
                  <c:v>25.73</c:v>
                </c:pt>
                <c:pt idx="39">
                  <c:v>25.83</c:v>
                </c:pt>
                <c:pt idx="40">
                  <c:v>26.36</c:v>
                </c:pt>
                <c:pt idx="41">
                  <c:v>26.39</c:v>
                </c:pt>
                <c:pt idx="42">
                  <c:v>26.68</c:v>
                </c:pt>
                <c:pt idx="43">
                  <c:v>26.77</c:v>
                </c:pt>
                <c:pt idx="44">
                  <c:v>26.94</c:v>
                </c:pt>
                <c:pt idx="45">
                  <c:v>26.8</c:v>
                </c:pt>
                <c:pt idx="46">
                  <c:v>27.7</c:v>
                </c:pt>
                <c:pt idx="47">
                  <c:v>26.97</c:v>
                </c:pt>
                <c:pt idx="48">
                  <c:v>26.82</c:v>
                </c:pt>
                <c:pt idx="49">
                  <c:v>26.38</c:v>
                </c:pt>
                <c:pt idx="50">
                  <c:v>25.82</c:v>
                </c:pt>
                <c:pt idx="51">
                  <c:v>25.56</c:v>
                </c:pt>
                <c:pt idx="52">
                  <c:v>25.86</c:v>
                </c:pt>
                <c:pt idx="53">
                  <c:v>27.51</c:v>
                </c:pt>
                <c:pt idx="54">
                  <c:v>28.23</c:v>
                </c:pt>
                <c:pt idx="55">
                  <c:v>28.45</c:v>
                </c:pt>
                <c:pt idx="56">
                  <c:v>28.34</c:v>
                </c:pt>
                <c:pt idx="57">
                  <c:v>28.84</c:v>
                </c:pt>
                <c:pt idx="58">
                  <c:v>28.59</c:v>
                </c:pt>
                <c:pt idx="59">
                  <c:v>28.9</c:v>
                </c:pt>
                <c:pt idx="60">
                  <c:v>29.33</c:v>
                </c:pt>
                <c:pt idx="61">
                  <c:v>29.39</c:v>
                </c:pt>
                <c:pt idx="62">
                  <c:v>29.04</c:v>
                </c:pt>
                <c:pt idx="63">
                  <c:v>28.71</c:v>
                </c:pt>
                <c:pt idx="64">
                  <c:v>28.14</c:v>
                </c:pt>
                <c:pt idx="65">
                  <c:v>28.28</c:v>
                </c:pt>
                <c:pt idx="66">
                  <c:v>27.59</c:v>
                </c:pt>
                <c:pt idx="67">
                  <c:v>26.85</c:v>
                </c:pt>
                <c:pt idx="68">
                  <c:v>27.24</c:v>
                </c:pt>
                <c:pt idx="69">
                  <c:v>27.45</c:v>
                </c:pt>
                <c:pt idx="70">
                  <c:v>27.67</c:v>
                </c:pt>
                <c:pt idx="71">
                  <c:v>27.14</c:v>
                </c:pt>
                <c:pt idx="72">
                  <c:v>26.34</c:v>
                </c:pt>
                <c:pt idx="73">
                  <c:v>25.24</c:v>
                </c:pt>
                <c:pt idx="74">
                  <c:v>23.39</c:v>
                </c:pt>
                <c:pt idx="75">
                  <c:v>23.15</c:v>
                </c:pt>
                <c:pt idx="76">
                  <c:v>24.91</c:v>
                </c:pt>
                <c:pt idx="77">
                  <c:v>26</c:v>
                </c:pt>
                <c:pt idx="78">
                  <c:v>26.23</c:v>
                </c:pt>
                <c:pt idx="79">
                  <c:v>26.49</c:v>
                </c:pt>
                <c:pt idx="80">
                  <c:v>26.82</c:v>
                </c:pt>
                <c:pt idx="81">
                  <c:v>27.11</c:v>
                </c:pt>
                <c:pt idx="82">
                  <c:v>27.59</c:v>
                </c:pt>
                <c:pt idx="83">
                  <c:v>27.74</c:v>
                </c:pt>
                <c:pt idx="84">
                  <c:v>27.37</c:v>
                </c:pt>
                <c:pt idx="85">
                  <c:v>27.31</c:v>
                </c:pt>
                <c:pt idx="86">
                  <c:v>27.46</c:v>
                </c:pt>
                <c:pt idx="87">
                  <c:v>27.94</c:v>
                </c:pt>
                <c:pt idx="88">
                  <c:v>28.14</c:v>
                </c:pt>
                <c:pt idx="89">
                  <c:v>28.31</c:v>
                </c:pt>
                <c:pt idx="90">
                  <c:v>28.99</c:v>
                </c:pt>
                <c:pt idx="91">
                  <c:v>28.87</c:v>
                </c:pt>
                <c:pt idx="92">
                  <c:v>28.66</c:v>
                </c:pt>
                <c:pt idx="93">
                  <c:v>28.62</c:v>
                </c:pt>
                <c:pt idx="94">
                  <c:v>28.62</c:v>
                </c:pt>
                <c:pt idx="95">
                  <c:v>28.88</c:v>
                </c:pt>
              </c:numCache>
            </c:numRef>
          </c:val>
          <c:smooth val="0"/>
          <c:extLst>
            <c:ext xmlns:c16="http://schemas.microsoft.com/office/drawing/2014/chart" uri="{C3380CC4-5D6E-409C-BE32-E72D297353CC}">
              <c16:uniqueId val="{00000003-D5CC-41BB-8B66-E3EE889633A4}"/>
            </c:ext>
          </c:extLst>
        </c:ser>
        <c:ser>
          <c:idx val="5"/>
          <c:order val="4"/>
          <c:tx>
            <c:strRef>
              <c:f>DATA!$G$523</c:f>
              <c:strCache>
                <c:ptCount val="1"/>
                <c:pt idx="0">
                  <c:v>MINERA BUENAVENTURA</c:v>
                </c:pt>
              </c:strCache>
            </c:strRef>
          </c:tx>
          <c:spPr>
            <a:ln w="19050" cap="rnd" cmpd="sng" algn="ctr">
              <a:solidFill>
                <a:schemeClr val="accent6"/>
              </a:solidFill>
              <a:prstDash val="solid"/>
              <a:round/>
            </a:ln>
            <a:effectLst/>
          </c:spPr>
          <c:marker>
            <c:symbol val="circle"/>
            <c:size val="5"/>
            <c:spPr>
              <a:noFill/>
              <a:ln w="6350" cap="flat" cmpd="sng" algn="ctr">
                <a:noFill/>
                <a:prstDash val="solid"/>
                <a:round/>
              </a:ln>
              <a:effectLst/>
            </c:spPr>
          </c:marker>
          <c:cat>
            <c:numRef>
              <c:f>DATA!$B$524:$B$619</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DATA!$R$524:$R$619</c:f>
              <c:numCache>
                <c:formatCode>General</c:formatCode>
                <c:ptCount val="96"/>
                <c:pt idx="0">
                  <c:v>22.47</c:v>
                </c:pt>
                <c:pt idx="1">
                  <c:v>20.96</c:v>
                </c:pt>
                <c:pt idx="2">
                  <c:v>20.309999999999999</c:v>
                </c:pt>
                <c:pt idx="3">
                  <c:v>19.72</c:v>
                </c:pt>
                <c:pt idx="4">
                  <c:v>19.91</c:v>
                </c:pt>
                <c:pt idx="5">
                  <c:v>20.420000000000002</c:v>
                </c:pt>
                <c:pt idx="6">
                  <c:v>20.73</c:v>
                </c:pt>
                <c:pt idx="7">
                  <c:v>20.62</c:v>
                </c:pt>
                <c:pt idx="8">
                  <c:v>20.329999999999998</c:v>
                </c:pt>
                <c:pt idx="9">
                  <c:v>19.989999999999998</c:v>
                </c:pt>
                <c:pt idx="10">
                  <c:v>20.04</c:v>
                </c:pt>
                <c:pt idx="11">
                  <c:v>19.82</c:v>
                </c:pt>
                <c:pt idx="12">
                  <c:v>19.59</c:v>
                </c:pt>
                <c:pt idx="13">
                  <c:v>19.329999999999998</c:v>
                </c:pt>
                <c:pt idx="14">
                  <c:v>19.16</c:v>
                </c:pt>
                <c:pt idx="15">
                  <c:v>19.41</c:v>
                </c:pt>
                <c:pt idx="16">
                  <c:v>19.66</c:v>
                </c:pt>
                <c:pt idx="17">
                  <c:v>20.11</c:v>
                </c:pt>
                <c:pt idx="18">
                  <c:v>20.27</c:v>
                </c:pt>
                <c:pt idx="19">
                  <c:v>19.579999999999998</c:v>
                </c:pt>
                <c:pt idx="20">
                  <c:v>19.28</c:v>
                </c:pt>
                <c:pt idx="21">
                  <c:v>18.41</c:v>
                </c:pt>
                <c:pt idx="22">
                  <c:v>18.850000000000001</c:v>
                </c:pt>
                <c:pt idx="23">
                  <c:v>18.309999999999999</c:v>
                </c:pt>
                <c:pt idx="24">
                  <c:v>18.45</c:v>
                </c:pt>
                <c:pt idx="25">
                  <c:v>18.5</c:v>
                </c:pt>
                <c:pt idx="26">
                  <c:v>18.149999999999999</c:v>
                </c:pt>
                <c:pt idx="27">
                  <c:v>17.7</c:v>
                </c:pt>
                <c:pt idx="28">
                  <c:v>18.07</c:v>
                </c:pt>
                <c:pt idx="29">
                  <c:v>18.100000000000001</c:v>
                </c:pt>
                <c:pt idx="30">
                  <c:v>18.09</c:v>
                </c:pt>
                <c:pt idx="31">
                  <c:v>18.82</c:v>
                </c:pt>
                <c:pt idx="32">
                  <c:v>18.86</c:v>
                </c:pt>
                <c:pt idx="33">
                  <c:v>18.62</c:v>
                </c:pt>
                <c:pt idx="34">
                  <c:v>20.28</c:v>
                </c:pt>
                <c:pt idx="35">
                  <c:v>20.81</c:v>
                </c:pt>
                <c:pt idx="36">
                  <c:v>21.51</c:v>
                </c:pt>
                <c:pt idx="37">
                  <c:v>21.74</c:v>
                </c:pt>
                <c:pt idx="38">
                  <c:v>22.91</c:v>
                </c:pt>
                <c:pt idx="39">
                  <c:v>23.89</c:v>
                </c:pt>
                <c:pt idx="40">
                  <c:v>23.98</c:v>
                </c:pt>
                <c:pt idx="41">
                  <c:v>23.22</c:v>
                </c:pt>
                <c:pt idx="42">
                  <c:v>22.77</c:v>
                </c:pt>
                <c:pt idx="43">
                  <c:v>22.66</c:v>
                </c:pt>
                <c:pt idx="44">
                  <c:v>23.2</c:v>
                </c:pt>
                <c:pt idx="45">
                  <c:v>23.07</c:v>
                </c:pt>
                <c:pt idx="46">
                  <c:v>22.65</c:v>
                </c:pt>
                <c:pt idx="47">
                  <c:v>21.53</c:v>
                </c:pt>
                <c:pt idx="48">
                  <c:v>20.48</c:v>
                </c:pt>
                <c:pt idx="49">
                  <c:v>20.11</c:v>
                </c:pt>
                <c:pt idx="50">
                  <c:v>21.32</c:v>
                </c:pt>
                <c:pt idx="51">
                  <c:v>21.26</c:v>
                </c:pt>
                <c:pt idx="52">
                  <c:v>20.49</c:v>
                </c:pt>
                <c:pt idx="53">
                  <c:v>21.26</c:v>
                </c:pt>
                <c:pt idx="54">
                  <c:v>21.36</c:v>
                </c:pt>
                <c:pt idx="55">
                  <c:v>21.72</c:v>
                </c:pt>
                <c:pt idx="56">
                  <c:v>21.92</c:v>
                </c:pt>
                <c:pt idx="57">
                  <c:v>21.31</c:v>
                </c:pt>
                <c:pt idx="58">
                  <c:v>21.59</c:v>
                </c:pt>
                <c:pt idx="59">
                  <c:v>21.67</c:v>
                </c:pt>
                <c:pt idx="60">
                  <c:v>21.5</c:v>
                </c:pt>
                <c:pt idx="61">
                  <c:v>21.21</c:v>
                </c:pt>
                <c:pt idx="62">
                  <c:v>22.36</c:v>
                </c:pt>
                <c:pt idx="63">
                  <c:v>22.02</c:v>
                </c:pt>
                <c:pt idx="64">
                  <c:v>20.82</c:v>
                </c:pt>
                <c:pt idx="65">
                  <c:v>20.91</c:v>
                </c:pt>
                <c:pt idx="66">
                  <c:v>20.68</c:v>
                </c:pt>
                <c:pt idx="67">
                  <c:v>20.84</c:v>
                </c:pt>
                <c:pt idx="68">
                  <c:v>20.87</c:v>
                </c:pt>
                <c:pt idx="69">
                  <c:v>20.02</c:v>
                </c:pt>
                <c:pt idx="70">
                  <c:v>18.489999999999998</c:v>
                </c:pt>
                <c:pt idx="71">
                  <c:v>18.53</c:v>
                </c:pt>
                <c:pt idx="72">
                  <c:v>18.59</c:v>
                </c:pt>
                <c:pt idx="73">
                  <c:v>18.329999999999998</c:v>
                </c:pt>
                <c:pt idx="74">
                  <c:v>18.02</c:v>
                </c:pt>
                <c:pt idx="75">
                  <c:v>18.62</c:v>
                </c:pt>
                <c:pt idx="76">
                  <c:v>18.59</c:v>
                </c:pt>
                <c:pt idx="77">
                  <c:v>18.53</c:v>
                </c:pt>
                <c:pt idx="78">
                  <c:v>18.309999999999999</c:v>
                </c:pt>
                <c:pt idx="79">
                  <c:v>17.88</c:v>
                </c:pt>
                <c:pt idx="80">
                  <c:v>18.57</c:v>
                </c:pt>
                <c:pt idx="81">
                  <c:v>20.37</c:v>
                </c:pt>
                <c:pt idx="82">
                  <c:v>20.64</c:v>
                </c:pt>
                <c:pt idx="83">
                  <c:v>20.6</c:v>
                </c:pt>
                <c:pt idx="84">
                  <c:v>21.15</c:v>
                </c:pt>
                <c:pt idx="85">
                  <c:v>21.35</c:v>
                </c:pt>
                <c:pt idx="86">
                  <c:v>20.96</c:v>
                </c:pt>
                <c:pt idx="87">
                  <c:v>20.53</c:v>
                </c:pt>
                <c:pt idx="88">
                  <c:v>21.65</c:v>
                </c:pt>
                <c:pt idx="89">
                  <c:v>21.34</c:v>
                </c:pt>
                <c:pt idx="90">
                  <c:v>21.26</c:v>
                </c:pt>
                <c:pt idx="91">
                  <c:v>21.5</c:v>
                </c:pt>
                <c:pt idx="92">
                  <c:v>21.24</c:v>
                </c:pt>
                <c:pt idx="93">
                  <c:v>21.96</c:v>
                </c:pt>
                <c:pt idx="94">
                  <c:v>22.38</c:v>
                </c:pt>
                <c:pt idx="95">
                  <c:v>22.66</c:v>
                </c:pt>
              </c:numCache>
            </c:numRef>
          </c:val>
          <c:smooth val="0"/>
          <c:extLst>
            <c:ext xmlns:c16="http://schemas.microsoft.com/office/drawing/2014/chart" uri="{C3380CC4-5D6E-409C-BE32-E72D297353CC}">
              <c16:uniqueId val="{00000004-D5CC-41BB-8B66-E3EE889633A4}"/>
            </c:ext>
          </c:extLst>
        </c:ser>
        <c:ser>
          <c:idx val="6"/>
          <c:order val="5"/>
          <c:tx>
            <c:strRef>
              <c:f>DATA!$H$523</c:f>
              <c:strCache>
                <c:ptCount val="1"/>
                <c:pt idx="0">
                  <c:v>MINERA GOLD FIELDS</c:v>
                </c:pt>
              </c:strCache>
            </c:strRef>
          </c:tx>
          <c:spPr>
            <a:ln w="19050" cap="rnd" cmpd="sng" algn="ctr">
              <a:solidFill>
                <a:schemeClr val="accent1">
                  <a:lumMod val="60000"/>
                </a:schemeClr>
              </a:solidFill>
              <a:prstDash val="solid"/>
              <a:round/>
            </a:ln>
            <a:effectLst/>
          </c:spPr>
          <c:marker>
            <c:symbol val="diamond"/>
            <c:size val="5"/>
            <c:spPr>
              <a:noFill/>
              <a:ln w="6350" cap="flat" cmpd="sng" algn="ctr">
                <a:noFill/>
                <a:prstDash val="solid"/>
                <a:round/>
              </a:ln>
              <a:effectLst/>
            </c:spPr>
          </c:marker>
          <c:cat>
            <c:numRef>
              <c:f>DATA!$B$524:$B$619</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DATA!$S$524:$S$619</c:f>
              <c:numCache>
                <c:formatCode>General</c:formatCode>
                <c:ptCount val="96"/>
                <c:pt idx="0">
                  <c:v>17.809999999999999</c:v>
                </c:pt>
                <c:pt idx="1">
                  <c:v>17.72</c:v>
                </c:pt>
                <c:pt idx="2">
                  <c:v>17.77</c:v>
                </c:pt>
                <c:pt idx="3">
                  <c:v>18.07</c:v>
                </c:pt>
                <c:pt idx="4">
                  <c:v>17.829999999999998</c:v>
                </c:pt>
                <c:pt idx="5">
                  <c:v>17.53</c:v>
                </c:pt>
                <c:pt idx="6">
                  <c:v>17.59</c:v>
                </c:pt>
                <c:pt idx="7">
                  <c:v>17.559999999999999</c:v>
                </c:pt>
                <c:pt idx="8">
                  <c:v>17.579999999999998</c:v>
                </c:pt>
                <c:pt idx="9">
                  <c:v>17.84</c:v>
                </c:pt>
                <c:pt idx="10">
                  <c:v>18.149999999999999</c:v>
                </c:pt>
                <c:pt idx="11">
                  <c:v>18.399999999999999</c:v>
                </c:pt>
                <c:pt idx="12">
                  <c:v>17.97</c:v>
                </c:pt>
                <c:pt idx="13">
                  <c:v>18.21</c:v>
                </c:pt>
                <c:pt idx="14">
                  <c:v>18.29</c:v>
                </c:pt>
                <c:pt idx="15">
                  <c:v>18.23</c:v>
                </c:pt>
                <c:pt idx="16">
                  <c:v>18.43</c:v>
                </c:pt>
                <c:pt idx="17">
                  <c:v>18.690000000000001</c:v>
                </c:pt>
                <c:pt idx="18">
                  <c:v>18.559999999999999</c:v>
                </c:pt>
                <c:pt idx="19">
                  <c:v>18.239999999999998</c:v>
                </c:pt>
                <c:pt idx="20">
                  <c:v>18.079999999999998</c:v>
                </c:pt>
                <c:pt idx="21">
                  <c:v>17.850000000000001</c:v>
                </c:pt>
                <c:pt idx="22">
                  <c:v>17.760000000000002</c:v>
                </c:pt>
                <c:pt idx="23">
                  <c:v>17.71</c:v>
                </c:pt>
                <c:pt idx="24">
                  <c:v>17.75</c:v>
                </c:pt>
                <c:pt idx="25">
                  <c:v>17.760000000000002</c:v>
                </c:pt>
                <c:pt idx="26">
                  <c:v>17.84</c:v>
                </c:pt>
                <c:pt idx="27">
                  <c:v>17.850000000000001</c:v>
                </c:pt>
                <c:pt idx="28">
                  <c:v>17.989999999999998</c:v>
                </c:pt>
                <c:pt idx="29">
                  <c:v>17.88</c:v>
                </c:pt>
                <c:pt idx="30">
                  <c:v>17.95</c:v>
                </c:pt>
                <c:pt idx="31">
                  <c:v>17.79</c:v>
                </c:pt>
                <c:pt idx="32">
                  <c:v>17.66</c:v>
                </c:pt>
                <c:pt idx="33">
                  <c:v>17.670000000000002</c:v>
                </c:pt>
                <c:pt idx="34">
                  <c:v>17.829999999999998</c:v>
                </c:pt>
                <c:pt idx="35">
                  <c:v>17.489999999999998</c:v>
                </c:pt>
                <c:pt idx="36">
                  <c:v>16.52</c:v>
                </c:pt>
                <c:pt idx="37">
                  <c:v>16.5</c:v>
                </c:pt>
                <c:pt idx="38">
                  <c:v>17.25</c:v>
                </c:pt>
                <c:pt idx="39">
                  <c:v>17.66</c:v>
                </c:pt>
                <c:pt idx="40">
                  <c:v>17.8</c:v>
                </c:pt>
                <c:pt idx="41">
                  <c:v>18.04</c:v>
                </c:pt>
                <c:pt idx="42">
                  <c:v>17.73</c:v>
                </c:pt>
                <c:pt idx="43">
                  <c:v>17.79</c:v>
                </c:pt>
                <c:pt idx="44">
                  <c:v>17.88</c:v>
                </c:pt>
                <c:pt idx="45">
                  <c:v>18.100000000000001</c:v>
                </c:pt>
                <c:pt idx="46">
                  <c:v>18.190000000000001</c:v>
                </c:pt>
                <c:pt idx="47">
                  <c:v>18.45</c:v>
                </c:pt>
                <c:pt idx="48">
                  <c:v>18.57</c:v>
                </c:pt>
                <c:pt idx="49">
                  <c:v>18.600000000000001</c:v>
                </c:pt>
                <c:pt idx="50">
                  <c:v>18.64</c:v>
                </c:pt>
                <c:pt idx="51">
                  <c:v>18.670000000000002</c:v>
                </c:pt>
                <c:pt idx="52">
                  <c:v>18.39</c:v>
                </c:pt>
                <c:pt idx="53">
                  <c:v>18.399999999999999</c:v>
                </c:pt>
                <c:pt idx="54">
                  <c:v>18.43</c:v>
                </c:pt>
                <c:pt idx="55">
                  <c:v>18.27</c:v>
                </c:pt>
                <c:pt idx="56">
                  <c:v>18.16</c:v>
                </c:pt>
                <c:pt idx="57">
                  <c:v>18.12</c:v>
                </c:pt>
                <c:pt idx="58">
                  <c:v>18.03</c:v>
                </c:pt>
                <c:pt idx="59">
                  <c:v>18.010000000000002</c:v>
                </c:pt>
                <c:pt idx="60">
                  <c:v>18.03</c:v>
                </c:pt>
                <c:pt idx="61">
                  <c:v>17.86</c:v>
                </c:pt>
                <c:pt idx="62">
                  <c:v>17.79</c:v>
                </c:pt>
                <c:pt idx="63">
                  <c:v>17.66</c:v>
                </c:pt>
                <c:pt idx="64">
                  <c:v>17.940000000000001</c:v>
                </c:pt>
                <c:pt idx="65">
                  <c:v>18.14</c:v>
                </c:pt>
                <c:pt idx="66">
                  <c:v>18.21</c:v>
                </c:pt>
                <c:pt idx="67">
                  <c:v>18.39</c:v>
                </c:pt>
                <c:pt idx="68">
                  <c:v>18.36</c:v>
                </c:pt>
                <c:pt idx="69">
                  <c:v>18.14</c:v>
                </c:pt>
                <c:pt idx="70">
                  <c:v>17.93</c:v>
                </c:pt>
                <c:pt idx="71">
                  <c:v>17.739999999999998</c:v>
                </c:pt>
                <c:pt idx="72">
                  <c:v>17.829999999999998</c:v>
                </c:pt>
                <c:pt idx="73">
                  <c:v>17.34</c:v>
                </c:pt>
                <c:pt idx="74">
                  <c:v>16.95</c:v>
                </c:pt>
                <c:pt idx="75">
                  <c:v>17.13</c:v>
                </c:pt>
                <c:pt idx="76">
                  <c:v>17.600000000000001</c:v>
                </c:pt>
                <c:pt idx="77">
                  <c:v>17.739999999999998</c:v>
                </c:pt>
                <c:pt idx="78">
                  <c:v>17.75</c:v>
                </c:pt>
                <c:pt idx="79">
                  <c:v>17.84</c:v>
                </c:pt>
                <c:pt idx="80">
                  <c:v>17.61</c:v>
                </c:pt>
                <c:pt idx="81">
                  <c:v>17.95</c:v>
                </c:pt>
                <c:pt idx="82">
                  <c:v>18.45</c:v>
                </c:pt>
                <c:pt idx="83">
                  <c:v>18.28</c:v>
                </c:pt>
                <c:pt idx="84">
                  <c:v>18.02</c:v>
                </c:pt>
                <c:pt idx="85">
                  <c:v>18.22</c:v>
                </c:pt>
                <c:pt idx="86">
                  <c:v>18.61</c:v>
                </c:pt>
                <c:pt idx="87">
                  <c:v>18.64</c:v>
                </c:pt>
                <c:pt idx="88">
                  <c:v>18.37</c:v>
                </c:pt>
                <c:pt idx="89">
                  <c:v>17.78</c:v>
                </c:pt>
                <c:pt idx="90">
                  <c:v>17.75</c:v>
                </c:pt>
                <c:pt idx="91">
                  <c:v>18.2</c:v>
                </c:pt>
                <c:pt idx="92">
                  <c:v>18.2</c:v>
                </c:pt>
                <c:pt idx="93">
                  <c:v>18.059999999999999</c:v>
                </c:pt>
                <c:pt idx="94">
                  <c:v>17.64</c:v>
                </c:pt>
                <c:pt idx="95">
                  <c:v>17.68</c:v>
                </c:pt>
              </c:numCache>
            </c:numRef>
          </c:val>
          <c:smooth val="0"/>
          <c:extLst>
            <c:ext xmlns:c16="http://schemas.microsoft.com/office/drawing/2014/chart" uri="{C3380CC4-5D6E-409C-BE32-E72D297353CC}">
              <c16:uniqueId val="{00000005-D5CC-41BB-8B66-E3EE889633A4}"/>
            </c:ext>
          </c:extLst>
        </c:ser>
        <c:ser>
          <c:idx val="1"/>
          <c:order val="6"/>
          <c:tx>
            <c:strRef>
              <c:f>DATA!$I$523</c:f>
              <c:strCache>
                <c:ptCount val="1"/>
                <c:pt idx="0">
                  <c:v>MINERA YANACOCHA</c:v>
                </c:pt>
              </c:strCache>
            </c:strRef>
          </c:tx>
          <c:spPr>
            <a:ln w="19050" cap="rnd" cmpd="sng" algn="ctr">
              <a:solidFill>
                <a:schemeClr val="accent2"/>
              </a:solidFill>
              <a:prstDash val="solid"/>
              <a:round/>
            </a:ln>
            <a:effectLst/>
          </c:spPr>
          <c:marker>
            <c:spPr>
              <a:noFill/>
              <a:ln w="6350" cap="flat" cmpd="sng" algn="ctr">
                <a:noFill/>
                <a:prstDash val="solid"/>
                <a:round/>
              </a:ln>
              <a:effectLst/>
            </c:spPr>
          </c:marker>
          <c:cat>
            <c:numRef>
              <c:f>DATA!$B$524:$B$619</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DATA!$T$524:$T$619</c:f>
              <c:numCache>
                <c:formatCode>General</c:formatCode>
                <c:ptCount val="96"/>
                <c:pt idx="0">
                  <c:v>26.87</c:v>
                </c:pt>
                <c:pt idx="1">
                  <c:v>26.9</c:v>
                </c:pt>
                <c:pt idx="2">
                  <c:v>26.77</c:v>
                </c:pt>
                <c:pt idx="3">
                  <c:v>26.77</c:v>
                </c:pt>
                <c:pt idx="4">
                  <c:v>26.82</c:v>
                </c:pt>
                <c:pt idx="5">
                  <c:v>26.92</c:v>
                </c:pt>
                <c:pt idx="6">
                  <c:v>27.27</c:v>
                </c:pt>
                <c:pt idx="7">
                  <c:v>27.2</c:v>
                </c:pt>
                <c:pt idx="8">
                  <c:v>26.9</c:v>
                </c:pt>
                <c:pt idx="9">
                  <c:v>26.38</c:v>
                </c:pt>
                <c:pt idx="10">
                  <c:v>26.94</c:v>
                </c:pt>
                <c:pt idx="11">
                  <c:v>26.95</c:v>
                </c:pt>
                <c:pt idx="12">
                  <c:v>26.38</c:v>
                </c:pt>
                <c:pt idx="13">
                  <c:v>26.23</c:v>
                </c:pt>
                <c:pt idx="14">
                  <c:v>26.22</c:v>
                </c:pt>
                <c:pt idx="15">
                  <c:v>26.18</c:v>
                </c:pt>
                <c:pt idx="16">
                  <c:v>27.36</c:v>
                </c:pt>
                <c:pt idx="17">
                  <c:v>26.93</c:v>
                </c:pt>
                <c:pt idx="18">
                  <c:v>26.91</c:v>
                </c:pt>
                <c:pt idx="19">
                  <c:v>27.39</c:v>
                </c:pt>
                <c:pt idx="20">
                  <c:v>27.32</c:v>
                </c:pt>
                <c:pt idx="21">
                  <c:v>25.14</c:v>
                </c:pt>
                <c:pt idx="22">
                  <c:v>22.93</c:v>
                </c:pt>
                <c:pt idx="23">
                  <c:v>24.42</c:v>
                </c:pt>
                <c:pt idx="24">
                  <c:v>26.03</c:v>
                </c:pt>
                <c:pt idx="25">
                  <c:v>26.27</c:v>
                </c:pt>
                <c:pt idx="26">
                  <c:v>24.95</c:v>
                </c:pt>
                <c:pt idx="27">
                  <c:v>24.66</c:v>
                </c:pt>
                <c:pt idx="28">
                  <c:v>22.87</c:v>
                </c:pt>
                <c:pt idx="29">
                  <c:v>22.57</c:v>
                </c:pt>
                <c:pt idx="30">
                  <c:v>22.53</c:v>
                </c:pt>
                <c:pt idx="31">
                  <c:v>21.78</c:v>
                </c:pt>
                <c:pt idx="32">
                  <c:v>21.77</c:v>
                </c:pt>
                <c:pt idx="33">
                  <c:v>21.98</c:v>
                </c:pt>
                <c:pt idx="34">
                  <c:v>21.97</c:v>
                </c:pt>
                <c:pt idx="35">
                  <c:v>22.12</c:v>
                </c:pt>
                <c:pt idx="36">
                  <c:v>21.94</c:v>
                </c:pt>
                <c:pt idx="37">
                  <c:v>22.27</c:v>
                </c:pt>
                <c:pt idx="38">
                  <c:v>23.08</c:v>
                </c:pt>
                <c:pt idx="39">
                  <c:v>23.71</c:v>
                </c:pt>
                <c:pt idx="40">
                  <c:v>24.21</c:v>
                </c:pt>
                <c:pt idx="41">
                  <c:v>24.83</c:v>
                </c:pt>
                <c:pt idx="42">
                  <c:v>25.89</c:v>
                </c:pt>
                <c:pt idx="43">
                  <c:v>25.11</c:v>
                </c:pt>
                <c:pt idx="44">
                  <c:v>25.49</c:v>
                </c:pt>
                <c:pt idx="45">
                  <c:v>25.32</c:v>
                </c:pt>
                <c:pt idx="46">
                  <c:v>25.11</c:v>
                </c:pt>
                <c:pt idx="47">
                  <c:v>25.11</c:v>
                </c:pt>
                <c:pt idx="48">
                  <c:v>25.04</c:v>
                </c:pt>
                <c:pt idx="49">
                  <c:v>24.84</c:v>
                </c:pt>
                <c:pt idx="50">
                  <c:v>25.41</c:v>
                </c:pt>
                <c:pt idx="51">
                  <c:v>26.14</c:v>
                </c:pt>
                <c:pt idx="52">
                  <c:v>26.79</c:v>
                </c:pt>
                <c:pt idx="53">
                  <c:v>27.04</c:v>
                </c:pt>
                <c:pt idx="54">
                  <c:v>25.36</c:v>
                </c:pt>
                <c:pt idx="55">
                  <c:v>25.67</c:v>
                </c:pt>
                <c:pt idx="56">
                  <c:v>26.72</c:v>
                </c:pt>
                <c:pt idx="57">
                  <c:v>26.11</c:v>
                </c:pt>
                <c:pt idx="58">
                  <c:v>25.85</c:v>
                </c:pt>
                <c:pt idx="59">
                  <c:v>24.59</c:v>
                </c:pt>
                <c:pt idx="60">
                  <c:v>26.4</c:v>
                </c:pt>
                <c:pt idx="61">
                  <c:v>26.99</c:v>
                </c:pt>
                <c:pt idx="62">
                  <c:v>26.53</c:v>
                </c:pt>
                <c:pt idx="63">
                  <c:v>25.44</c:v>
                </c:pt>
                <c:pt idx="64">
                  <c:v>27</c:v>
                </c:pt>
                <c:pt idx="65">
                  <c:v>26.58</c:v>
                </c:pt>
                <c:pt idx="66">
                  <c:v>26.79</c:v>
                </c:pt>
                <c:pt idx="67">
                  <c:v>26.6</c:v>
                </c:pt>
                <c:pt idx="68">
                  <c:v>26.32</c:v>
                </c:pt>
                <c:pt idx="69">
                  <c:v>25.11</c:v>
                </c:pt>
                <c:pt idx="70">
                  <c:v>26.91</c:v>
                </c:pt>
                <c:pt idx="71">
                  <c:v>27.09</c:v>
                </c:pt>
                <c:pt idx="72">
                  <c:v>28.05</c:v>
                </c:pt>
                <c:pt idx="73">
                  <c:v>27.72</c:v>
                </c:pt>
                <c:pt idx="74">
                  <c:v>27.38</c:v>
                </c:pt>
                <c:pt idx="75">
                  <c:v>27.48</c:v>
                </c:pt>
                <c:pt idx="76">
                  <c:v>26.5</c:v>
                </c:pt>
                <c:pt idx="77">
                  <c:v>27.14</c:v>
                </c:pt>
                <c:pt idx="78">
                  <c:v>27.11</c:v>
                </c:pt>
                <c:pt idx="79">
                  <c:v>26.98</c:v>
                </c:pt>
                <c:pt idx="80">
                  <c:v>27.15</c:v>
                </c:pt>
                <c:pt idx="81">
                  <c:v>27.18</c:v>
                </c:pt>
                <c:pt idx="82">
                  <c:v>26.5</c:v>
                </c:pt>
                <c:pt idx="83">
                  <c:v>26.22</c:v>
                </c:pt>
                <c:pt idx="84">
                  <c:v>26.21</c:v>
                </c:pt>
                <c:pt idx="85">
                  <c:v>26.16</c:v>
                </c:pt>
                <c:pt idx="86">
                  <c:v>26.45</c:v>
                </c:pt>
                <c:pt idx="87">
                  <c:v>26.49</c:v>
                </c:pt>
                <c:pt idx="88">
                  <c:v>26.72</c:v>
                </c:pt>
                <c:pt idx="89">
                  <c:v>27.5</c:v>
                </c:pt>
                <c:pt idx="90">
                  <c:v>25.95</c:v>
                </c:pt>
                <c:pt idx="91">
                  <c:v>25.55</c:v>
                </c:pt>
                <c:pt idx="92">
                  <c:v>24.3</c:v>
                </c:pt>
                <c:pt idx="93">
                  <c:v>25.83</c:v>
                </c:pt>
                <c:pt idx="94">
                  <c:v>27.16</c:v>
                </c:pt>
                <c:pt idx="95">
                  <c:v>26.98</c:v>
                </c:pt>
              </c:numCache>
            </c:numRef>
          </c:val>
          <c:smooth val="0"/>
          <c:extLst>
            <c:ext xmlns:c16="http://schemas.microsoft.com/office/drawing/2014/chart" uri="{C3380CC4-5D6E-409C-BE32-E72D297353CC}">
              <c16:uniqueId val="{00000006-D5CC-41BB-8B66-E3EE889633A4}"/>
            </c:ext>
          </c:extLst>
        </c:ser>
        <c:ser>
          <c:idx val="7"/>
          <c:order val="7"/>
          <c:tx>
            <c:strRef>
              <c:f>DATA!$J$523</c:f>
              <c:strCache>
                <c:ptCount val="1"/>
                <c:pt idx="0">
                  <c:v>PETROPERÚ</c:v>
                </c:pt>
              </c:strCache>
            </c:strRef>
          </c:tx>
          <c:spPr>
            <a:ln w="19050" cap="rnd" cmpd="sng" algn="ctr">
              <a:solidFill>
                <a:schemeClr val="accent2">
                  <a:lumMod val="60000"/>
                </a:schemeClr>
              </a:solidFill>
              <a:prstDash val="solid"/>
              <a:round/>
            </a:ln>
            <a:effectLst/>
          </c:spPr>
          <c:marker>
            <c:spPr>
              <a:noFill/>
              <a:ln w="6350" cap="flat" cmpd="sng" algn="ctr">
                <a:noFill/>
                <a:prstDash val="solid"/>
                <a:round/>
              </a:ln>
              <a:effectLst/>
            </c:spPr>
          </c:marker>
          <c:cat>
            <c:numRef>
              <c:f>DATA!$B$524:$B$619</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DATA!$U$524:$U$619</c:f>
              <c:numCache>
                <c:formatCode>General</c:formatCode>
                <c:ptCount val="96"/>
                <c:pt idx="0">
                  <c:v>29.14</c:v>
                </c:pt>
                <c:pt idx="1">
                  <c:v>27.51</c:v>
                </c:pt>
                <c:pt idx="2">
                  <c:v>27.57</c:v>
                </c:pt>
                <c:pt idx="3">
                  <c:v>27.67</c:v>
                </c:pt>
                <c:pt idx="4">
                  <c:v>27.61</c:v>
                </c:pt>
                <c:pt idx="5">
                  <c:v>27.28</c:v>
                </c:pt>
                <c:pt idx="6">
                  <c:v>27.12</c:v>
                </c:pt>
                <c:pt idx="7">
                  <c:v>27.04</c:v>
                </c:pt>
                <c:pt idx="8">
                  <c:v>26.89</c:v>
                </c:pt>
                <c:pt idx="9">
                  <c:v>27.02</c:v>
                </c:pt>
                <c:pt idx="10">
                  <c:v>27.07</c:v>
                </c:pt>
                <c:pt idx="11">
                  <c:v>27.17</c:v>
                </c:pt>
                <c:pt idx="12">
                  <c:v>27.26</c:v>
                </c:pt>
                <c:pt idx="13">
                  <c:v>27.39</c:v>
                </c:pt>
                <c:pt idx="14">
                  <c:v>27.76</c:v>
                </c:pt>
                <c:pt idx="15">
                  <c:v>27.62</c:v>
                </c:pt>
                <c:pt idx="16">
                  <c:v>27.58</c:v>
                </c:pt>
                <c:pt idx="17">
                  <c:v>27.64</c:v>
                </c:pt>
                <c:pt idx="18">
                  <c:v>27.62</c:v>
                </c:pt>
                <c:pt idx="19">
                  <c:v>27.66</c:v>
                </c:pt>
                <c:pt idx="20">
                  <c:v>27.33</c:v>
                </c:pt>
                <c:pt idx="21">
                  <c:v>27.27</c:v>
                </c:pt>
                <c:pt idx="22">
                  <c:v>29.33</c:v>
                </c:pt>
                <c:pt idx="23">
                  <c:v>30.14</c:v>
                </c:pt>
                <c:pt idx="24">
                  <c:v>30.03</c:v>
                </c:pt>
                <c:pt idx="25">
                  <c:v>29.6</c:v>
                </c:pt>
                <c:pt idx="26">
                  <c:v>29.5</c:v>
                </c:pt>
                <c:pt idx="27">
                  <c:v>29.53</c:v>
                </c:pt>
                <c:pt idx="28">
                  <c:v>27.53</c:v>
                </c:pt>
                <c:pt idx="29">
                  <c:v>27.33</c:v>
                </c:pt>
                <c:pt idx="30">
                  <c:v>27.41</c:v>
                </c:pt>
                <c:pt idx="31">
                  <c:v>27.37</c:v>
                </c:pt>
                <c:pt idx="32">
                  <c:v>27.47</c:v>
                </c:pt>
                <c:pt idx="33">
                  <c:v>27.69</c:v>
                </c:pt>
                <c:pt idx="34">
                  <c:v>28.18</c:v>
                </c:pt>
                <c:pt idx="35">
                  <c:v>28.1</c:v>
                </c:pt>
                <c:pt idx="36">
                  <c:v>28.02</c:v>
                </c:pt>
                <c:pt idx="37">
                  <c:v>28.02</c:v>
                </c:pt>
                <c:pt idx="38">
                  <c:v>28.05</c:v>
                </c:pt>
                <c:pt idx="39">
                  <c:v>28.09</c:v>
                </c:pt>
                <c:pt idx="40">
                  <c:v>27.84</c:v>
                </c:pt>
                <c:pt idx="41">
                  <c:v>27.77</c:v>
                </c:pt>
                <c:pt idx="42">
                  <c:v>29.87</c:v>
                </c:pt>
                <c:pt idx="43">
                  <c:v>30.7</c:v>
                </c:pt>
                <c:pt idx="44">
                  <c:v>30.68</c:v>
                </c:pt>
                <c:pt idx="45">
                  <c:v>30.57</c:v>
                </c:pt>
                <c:pt idx="46">
                  <c:v>30.58</c:v>
                </c:pt>
                <c:pt idx="47">
                  <c:v>30.66</c:v>
                </c:pt>
                <c:pt idx="48">
                  <c:v>28.63</c:v>
                </c:pt>
                <c:pt idx="49">
                  <c:v>28.41</c:v>
                </c:pt>
                <c:pt idx="50">
                  <c:v>28.56</c:v>
                </c:pt>
                <c:pt idx="51">
                  <c:v>28.52</c:v>
                </c:pt>
                <c:pt idx="52">
                  <c:v>28.55</c:v>
                </c:pt>
                <c:pt idx="53">
                  <c:v>28.81</c:v>
                </c:pt>
                <c:pt idx="54">
                  <c:v>28.88</c:v>
                </c:pt>
                <c:pt idx="55">
                  <c:v>28.94</c:v>
                </c:pt>
                <c:pt idx="56">
                  <c:v>29.01</c:v>
                </c:pt>
                <c:pt idx="57">
                  <c:v>28.9</c:v>
                </c:pt>
                <c:pt idx="58">
                  <c:v>28.91</c:v>
                </c:pt>
                <c:pt idx="59">
                  <c:v>28.92</c:v>
                </c:pt>
                <c:pt idx="60">
                  <c:v>28.95</c:v>
                </c:pt>
                <c:pt idx="61">
                  <c:v>28.91</c:v>
                </c:pt>
                <c:pt idx="62">
                  <c:v>28.94</c:v>
                </c:pt>
                <c:pt idx="63">
                  <c:v>29.01</c:v>
                </c:pt>
                <c:pt idx="64">
                  <c:v>29.05</c:v>
                </c:pt>
                <c:pt idx="65">
                  <c:v>28.85</c:v>
                </c:pt>
                <c:pt idx="66">
                  <c:v>28.75</c:v>
                </c:pt>
                <c:pt idx="67">
                  <c:v>28.79</c:v>
                </c:pt>
                <c:pt idx="68">
                  <c:v>28.7</c:v>
                </c:pt>
                <c:pt idx="69">
                  <c:v>28.62</c:v>
                </c:pt>
                <c:pt idx="70">
                  <c:v>28.72</c:v>
                </c:pt>
                <c:pt idx="71">
                  <c:v>28.73</c:v>
                </c:pt>
                <c:pt idx="72">
                  <c:v>28.81</c:v>
                </c:pt>
                <c:pt idx="73">
                  <c:v>29.23</c:v>
                </c:pt>
                <c:pt idx="74">
                  <c:v>29.3</c:v>
                </c:pt>
                <c:pt idx="75">
                  <c:v>29.4</c:v>
                </c:pt>
                <c:pt idx="76">
                  <c:v>29.51</c:v>
                </c:pt>
                <c:pt idx="77">
                  <c:v>29.44</c:v>
                </c:pt>
                <c:pt idx="78">
                  <c:v>29.46</c:v>
                </c:pt>
                <c:pt idx="79">
                  <c:v>29.4</c:v>
                </c:pt>
                <c:pt idx="80">
                  <c:v>29.36</c:v>
                </c:pt>
                <c:pt idx="81">
                  <c:v>29.38</c:v>
                </c:pt>
                <c:pt idx="82">
                  <c:v>29.14</c:v>
                </c:pt>
                <c:pt idx="83">
                  <c:v>29.35</c:v>
                </c:pt>
                <c:pt idx="84">
                  <c:v>29.37</c:v>
                </c:pt>
                <c:pt idx="85">
                  <c:v>29.31</c:v>
                </c:pt>
                <c:pt idx="86">
                  <c:v>29.33</c:v>
                </c:pt>
                <c:pt idx="87">
                  <c:v>29.27</c:v>
                </c:pt>
                <c:pt idx="88">
                  <c:v>29.26</c:v>
                </c:pt>
                <c:pt idx="89">
                  <c:v>29.19</c:v>
                </c:pt>
                <c:pt idx="90">
                  <c:v>29.13</c:v>
                </c:pt>
                <c:pt idx="91">
                  <c:v>29.17</c:v>
                </c:pt>
                <c:pt idx="92">
                  <c:v>29.1</c:v>
                </c:pt>
                <c:pt idx="93">
                  <c:v>29.24</c:v>
                </c:pt>
                <c:pt idx="94">
                  <c:v>29.33</c:v>
                </c:pt>
                <c:pt idx="95">
                  <c:v>29.24</c:v>
                </c:pt>
              </c:numCache>
            </c:numRef>
          </c:val>
          <c:smooth val="0"/>
          <c:extLst>
            <c:ext xmlns:c16="http://schemas.microsoft.com/office/drawing/2014/chart" uri="{C3380CC4-5D6E-409C-BE32-E72D297353CC}">
              <c16:uniqueId val="{00000007-D5CC-41BB-8B66-E3EE889633A4}"/>
            </c:ext>
          </c:extLst>
        </c:ser>
        <c:ser>
          <c:idx val="8"/>
          <c:order val="8"/>
          <c:tx>
            <c:strRef>
              <c:f>DATA!$K$523</c:f>
              <c:strCache>
                <c:ptCount val="1"/>
                <c:pt idx="0">
                  <c:v>SIDER PERÚ</c:v>
                </c:pt>
              </c:strCache>
            </c:strRef>
          </c:tx>
          <c:spPr>
            <a:ln w="19050" cap="rnd" cmpd="sng" algn="ctr">
              <a:solidFill>
                <a:schemeClr val="accent3">
                  <a:lumMod val="60000"/>
                </a:schemeClr>
              </a:solidFill>
              <a:prstDash val="solid"/>
              <a:round/>
            </a:ln>
            <a:effectLst/>
          </c:spPr>
          <c:marker>
            <c:spPr>
              <a:noFill/>
              <a:ln w="6350" cap="flat" cmpd="sng" algn="ctr">
                <a:noFill/>
                <a:prstDash val="solid"/>
                <a:round/>
              </a:ln>
              <a:effectLst/>
            </c:spPr>
          </c:marker>
          <c:cat>
            <c:numRef>
              <c:f>DATA!$B$524:$B$619</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DATA!$V$524:$V$619</c:f>
              <c:numCache>
                <c:formatCode>General</c:formatCode>
                <c:ptCount val="96"/>
                <c:pt idx="0">
                  <c:v>36.51</c:v>
                </c:pt>
                <c:pt idx="1">
                  <c:v>47.48</c:v>
                </c:pt>
                <c:pt idx="2">
                  <c:v>39.869999999999997</c:v>
                </c:pt>
                <c:pt idx="3">
                  <c:v>42.22</c:v>
                </c:pt>
                <c:pt idx="4">
                  <c:v>46.77</c:v>
                </c:pt>
                <c:pt idx="5">
                  <c:v>37.479999999999997</c:v>
                </c:pt>
                <c:pt idx="6">
                  <c:v>49.55</c:v>
                </c:pt>
                <c:pt idx="7">
                  <c:v>36.65</c:v>
                </c:pt>
                <c:pt idx="8">
                  <c:v>42.07</c:v>
                </c:pt>
                <c:pt idx="9">
                  <c:v>40.96</c:v>
                </c:pt>
                <c:pt idx="10">
                  <c:v>36.39</c:v>
                </c:pt>
                <c:pt idx="11">
                  <c:v>41.44</c:v>
                </c:pt>
                <c:pt idx="12">
                  <c:v>36.869999999999997</c:v>
                </c:pt>
                <c:pt idx="13">
                  <c:v>45.31</c:v>
                </c:pt>
                <c:pt idx="14">
                  <c:v>42.13</c:v>
                </c:pt>
                <c:pt idx="15">
                  <c:v>45.32</c:v>
                </c:pt>
                <c:pt idx="16">
                  <c:v>43.81</c:v>
                </c:pt>
                <c:pt idx="17">
                  <c:v>36.450000000000003</c:v>
                </c:pt>
                <c:pt idx="18">
                  <c:v>45.86</c:v>
                </c:pt>
                <c:pt idx="19">
                  <c:v>42.9</c:v>
                </c:pt>
                <c:pt idx="20">
                  <c:v>39.89</c:v>
                </c:pt>
                <c:pt idx="21">
                  <c:v>41.73</c:v>
                </c:pt>
                <c:pt idx="22">
                  <c:v>37.33</c:v>
                </c:pt>
                <c:pt idx="23">
                  <c:v>42.45</c:v>
                </c:pt>
                <c:pt idx="24">
                  <c:v>43.49</c:v>
                </c:pt>
                <c:pt idx="25">
                  <c:v>45.03</c:v>
                </c:pt>
                <c:pt idx="26">
                  <c:v>49.17</c:v>
                </c:pt>
                <c:pt idx="27">
                  <c:v>38.619999999999997</c:v>
                </c:pt>
                <c:pt idx="28">
                  <c:v>43.24</c:v>
                </c:pt>
                <c:pt idx="29">
                  <c:v>32.049999999999997</c:v>
                </c:pt>
                <c:pt idx="30">
                  <c:v>34.51</c:v>
                </c:pt>
                <c:pt idx="31">
                  <c:v>23.57</c:v>
                </c:pt>
                <c:pt idx="32">
                  <c:v>47.26</c:v>
                </c:pt>
                <c:pt idx="33">
                  <c:v>37.19</c:v>
                </c:pt>
                <c:pt idx="34">
                  <c:v>46.13</c:v>
                </c:pt>
                <c:pt idx="35">
                  <c:v>41.41</c:v>
                </c:pt>
                <c:pt idx="36">
                  <c:v>41.33</c:v>
                </c:pt>
                <c:pt idx="37">
                  <c:v>42.69</c:v>
                </c:pt>
                <c:pt idx="38">
                  <c:v>41.38</c:v>
                </c:pt>
                <c:pt idx="39">
                  <c:v>46.46</c:v>
                </c:pt>
                <c:pt idx="40">
                  <c:v>39.06</c:v>
                </c:pt>
                <c:pt idx="41">
                  <c:v>40.5</c:v>
                </c:pt>
                <c:pt idx="42">
                  <c:v>37.200000000000003</c:v>
                </c:pt>
                <c:pt idx="43">
                  <c:v>36.68</c:v>
                </c:pt>
                <c:pt idx="44">
                  <c:v>36.67</c:v>
                </c:pt>
                <c:pt idx="45">
                  <c:v>32.770000000000003</c:v>
                </c:pt>
                <c:pt idx="46">
                  <c:v>39.76</c:v>
                </c:pt>
                <c:pt idx="47">
                  <c:v>34.65</c:v>
                </c:pt>
                <c:pt idx="48">
                  <c:v>38.270000000000003</c:v>
                </c:pt>
                <c:pt idx="49">
                  <c:v>44.14</c:v>
                </c:pt>
                <c:pt idx="50">
                  <c:v>28.86</c:v>
                </c:pt>
                <c:pt idx="51">
                  <c:v>38.58</c:v>
                </c:pt>
                <c:pt idx="52">
                  <c:v>36.22</c:v>
                </c:pt>
                <c:pt idx="53">
                  <c:v>36.659999999999997</c:v>
                </c:pt>
                <c:pt idx="54">
                  <c:v>43.37</c:v>
                </c:pt>
                <c:pt idx="55">
                  <c:v>13.82</c:v>
                </c:pt>
                <c:pt idx="56">
                  <c:v>14.11</c:v>
                </c:pt>
                <c:pt idx="57">
                  <c:v>11.8</c:v>
                </c:pt>
                <c:pt idx="58">
                  <c:v>10.35</c:v>
                </c:pt>
                <c:pt idx="59">
                  <c:v>11.27</c:v>
                </c:pt>
                <c:pt idx="60">
                  <c:v>10.66</c:v>
                </c:pt>
                <c:pt idx="61">
                  <c:v>6.75</c:v>
                </c:pt>
                <c:pt idx="62">
                  <c:v>6.72</c:v>
                </c:pt>
                <c:pt idx="63">
                  <c:v>7.09</c:v>
                </c:pt>
                <c:pt idx="64">
                  <c:v>6.21</c:v>
                </c:pt>
                <c:pt idx="65">
                  <c:v>6.2</c:v>
                </c:pt>
                <c:pt idx="66">
                  <c:v>6.2</c:v>
                </c:pt>
                <c:pt idx="67">
                  <c:v>6.18</c:v>
                </c:pt>
                <c:pt idx="68">
                  <c:v>4.91</c:v>
                </c:pt>
                <c:pt idx="69">
                  <c:v>4.63</c:v>
                </c:pt>
                <c:pt idx="70">
                  <c:v>4.66</c:v>
                </c:pt>
                <c:pt idx="71">
                  <c:v>4.72</c:v>
                </c:pt>
                <c:pt idx="72">
                  <c:v>5.34</c:v>
                </c:pt>
                <c:pt idx="73">
                  <c:v>5.52</c:v>
                </c:pt>
                <c:pt idx="74">
                  <c:v>5.56</c:v>
                </c:pt>
                <c:pt idx="75">
                  <c:v>5.68</c:v>
                </c:pt>
                <c:pt idx="76">
                  <c:v>5.69</c:v>
                </c:pt>
                <c:pt idx="77">
                  <c:v>5.69</c:v>
                </c:pt>
                <c:pt idx="78">
                  <c:v>5.65</c:v>
                </c:pt>
                <c:pt idx="79">
                  <c:v>5.62</c:v>
                </c:pt>
                <c:pt idx="80">
                  <c:v>5.57</c:v>
                </c:pt>
                <c:pt idx="81">
                  <c:v>5.62</c:v>
                </c:pt>
                <c:pt idx="82">
                  <c:v>5.62</c:v>
                </c:pt>
                <c:pt idx="83">
                  <c:v>6.9</c:v>
                </c:pt>
                <c:pt idx="84">
                  <c:v>7.56</c:v>
                </c:pt>
                <c:pt idx="85">
                  <c:v>8.76</c:v>
                </c:pt>
                <c:pt idx="86">
                  <c:v>9.65</c:v>
                </c:pt>
                <c:pt idx="87">
                  <c:v>12.07</c:v>
                </c:pt>
                <c:pt idx="88">
                  <c:v>12.53</c:v>
                </c:pt>
                <c:pt idx="89">
                  <c:v>14.27</c:v>
                </c:pt>
                <c:pt idx="90">
                  <c:v>15.87</c:v>
                </c:pt>
                <c:pt idx="91">
                  <c:v>17.22</c:v>
                </c:pt>
                <c:pt idx="92">
                  <c:v>18</c:v>
                </c:pt>
                <c:pt idx="93">
                  <c:v>44.43</c:v>
                </c:pt>
                <c:pt idx="94">
                  <c:v>47.26</c:v>
                </c:pt>
                <c:pt idx="95">
                  <c:v>36.369999999999997</c:v>
                </c:pt>
              </c:numCache>
            </c:numRef>
          </c:val>
          <c:smooth val="0"/>
          <c:extLst>
            <c:ext xmlns:c16="http://schemas.microsoft.com/office/drawing/2014/chart" uri="{C3380CC4-5D6E-409C-BE32-E72D297353CC}">
              <c16:uniqueId val="{00000008-D5CC-41BB-8B66-E3EE889633A4}"/>
            </c:ext>
          </c:extLst>
        </c:ser>
        <c:ser>
          <c:idx val="9"/>
          <c:order val="9"/>
          <c:tx>
            <c:strRef>
              <c:f>DATA!$L$523</c:f>
              <c:strCache>
                <c:ptCount val="1"/>
                <c:pt idx="0">
                  <c:v>SOFTYS PERÚ</c:v>
                </c:pt>
              </c:strCache>
            </c:strRef>
          </c:tx>
          <c:spPr>
            <a:ln w="19050" cap="rnd" cmpd="sng" algn="ctr">
              <a:solidFill>
                <a:schemeClr val="accent4">
                  <a:lumMod val="60000"/>
                </a:schemeClr>
              </a:solidFill>
              <a:prstDash val="solid"/>
              <a:round/>
            </a:ln>
            <a:effectLst/>
          </c:spPr>
          <c:marker>
            <c:spPr>
              <a:noFill/>
              <a:ln w="6350" cap="flat" cmpd="sng" algn="ctr">
                <a:noFill/>
                <a:prstDash val="solid"/>
                <a:round/>
              </a:ln>
              <a:effectLst/>
            </c:spPr>
          </c:marker>
          <c:cat>
            <c:numRef>
              <c:f>DATA!$B$524:$B$619</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DATA!$W$524:$W$619</c:f>
              <c:numCache>
                <c:formatCode>General</c:formatCode>
                <c:ptCount val="96"/>
                <c:pt idx="0">
                  <c:v>18.170000000000002</c:v>
                </c:pt>
                <c:pt idx="1">
                  <c:v>16.46</c:v>
                </c:pt>
                <c:pt idx="2">
                  <c:v>16.63</c:v>
                </c:pt>
                <c:pt idx="3">
                  <c:v>16.54</c:v>
                </c:pt>
                <c:pt idx="4">
                  <c:v>16.600000000000001</c:v>
                </c:pt>
                <c:pt idx="5">
                  <c:v>16.61</c:v>
                </c:pt>
                <c:pt idx="6">
                  <c:v>16.559999999999999</c:v>
                </c:pt>
                <c:pt idx="7">
                  <c:v>16.7</c:v>
                </c:pt>
                <c:pt idx="8">
                  <c:v>16.57</c:v>
                </c:pt>
                <c:pt idx="9">
                  <c:v>16.399999999999999</c:v>
                </c:pt>
                <c:pt idx="10">
                  <c:v>16.68</c:v>
                </c:pt>
                <c:pt idx="11">
                  <c:v>17.52</c:v>
                </c:pt>
                <c:pt idx="12">
                  <c:v>18.7</c:v>
                </c:pt>
                <c:pt idx="13">
                  <c:v>19.579999999999998</c:v>
                </c:pt>
                <c:pt idx="14">
                  <c:v>21.04</c:v>
                </c:pt>
                <c:pt idx="15">
                  <c:v>21.93</c:v>
                </c:pt>
                <c:pt idx="16">
                  <c:v>22.07</c:v>
                </c:pt>
                <c:pt idx="17">
                  <c:v>22.1</c:v>
                </c:pt>
                <c:pt idx="18">
                  <c:v>22.53</c:v>
                </c:pt>
                <c:pt idx="19">
                  <c:v>22.54</c:v>
                </c:pt>
                <c:pt idx="20">
                  <c:v>22.48</c:v>
                </c:pt>
                <c:pt idx="21">
                  <c:v>22.45</c:v>
                </c:pt>
                <c:pt idx="22">
                  <c:v>22.46</c:v>
                </c:pt>
                <c:pt idx="23">
                  <c:v>22.72</c:v>
                </c:pt>
                <c:pt idx="24">
                  <c:v>22.46</c:v>
                </c:pt>
                <c:pt idx="25">
                  <c:v>22.67</c:v>
                </c:pt>
                <c:pt idx="26">
                  <c:v>22.66</c:v>
                </c:pt>
                <c:pt idx="27">
                  <c:v>22.63</c:v>
                </c:pt>
                <c:pt idx="28">
                  <c:v>22.41</c:v>
                </c:pt>
                <c:pt idx="29">
                  <c:v>22.31</c:v>
                </c:pt>
                <c:pt idx="30">
                  <c:v>22.73</c:v>
                </c:pt>
                <c:pt idx="31">
                  <c:v>22.71</c:v>
                </c:pt>
                <c:pt idx="32">
                  <c:v>22.81</c:v>
                </c:pt>
                <c:pt idx="33">
                  <c:v>22.92</c:v>
                </c:pt>
                <c:pt idx="34">
                  <c:v>22.88</c:v>
                </c:pt>
                <c:pt idx="35">
                  <c:v>22.96</c:v>
                </c:pt>
                <c:pt idx="36">
                  <c:v>23.31</c:v>
                </c:pt>
                <c:pt idx="37">
                  <c:v>23.13</c:v>
                </c:pt>
                <c:pt idx="38">
                  <c:v>23.25</c:v>
                </c:pt>
                <c:pt idx="39">
                  <c:v>23.12</c:v>
                </c:pt>
                <c:pt idx="40">
                  <c:v>23.09</c:v>
                </c:pt>
                <c:pt idx="41">
                  <c:v>23.05</c:v>
                </c:pt>
                <c:pt idx="42">
                  <c:v>22.74</c:v>
                </c:pt>
                <c:pt idx="43">
                  <c:v>22.66</c:v>
                </c:pt>
                <c:pt idx="44">
                  <c:v>23</c:v>
                </c:pt>
                <c:pt idx="45">
                  <c:v>23.12</c:v>
                </c:pt>
                <c:pt idx="46">
                  <c:v>23.23</c:v>
                </c:pt>
                <c:pt idx="47">
                  <c:v>23.09</c:v>
                </c:pt>
                <c:pt idx="48">
                  <c:v>23.16</c:v>
                </c:pt>
                <c:pt idx="49">
                  <c:v>22.98</c:v>
                </c:pt>
                <c:pt idx="50">
                  <c:v>23.04</c:v>
                </c:pt>
                <c:pt idx="51">
                  <c:v>23.04</c:v>
                </c:pt>
                <c:pt idx="52">
                  <c:v>20.52</c:v>
                </c:pt>
                <c:pt idx="53">
                  <c:v>17.57</c:v>
                </c:pt>
                <c:pt idx="54">
                  <c:v>17.52</c:v>
                </c:pt>
                <c:pt idx="55">
                  <c:v>17.37</c:v>
                </c:pt>
                <c:pt idx="56">
                  <c:v>17.190000000000001</c:v>
                </c:pt>
                <c:pt idx="57">
                  <c:v>17.170000000000002</c:v>
                </c:pt>
                <c:pt idx="58">
                  <c:v>16.97</c:v>
                </c:pt>
                <c:pt idx="59">
                  <c:v>17.3</c:v>
                </c:pt>
                <c:pt idx="60">
                  <c:v>17.14</c:v>
                </c:pt>
                <c:pt idx="61">
                  <c:v>16.510000000000002</c:v>
                </c:pt>
                <c:pt idx="62">
                  <c:v>16.63</c:v>
                </c:pt>
                <c:pt idx="63">
                  <c:v>16.78</c:v>
                </c:pt>
                <c:pt idx="64">
                  <c:v>16.43</c:v>
                </c:pt>
                <c:pt idx="65">
                  <c:v>16.399999999999999</c:v>
                </c:pt>
                <c:pt idx="66">
                  <c:v>16.36</c:v>
                </c:pt>
                <c:pt idx="67">
                  <c:v>17.5</c:v>
                </c:pt>
                <c:pt idx="68">
                  <c:v>18.61</c:v>
                </c:pt>
                <c:pt idx="69">
                  <c:v>20.2</c:v>
                </c:pt>
                <c:pt idx="70">
                  <c:v>20.8</c:v>
                </c:pt>
                <c:pt idx="71">
                  <c:v>21.88</c:v>
                </c:pt>
                <c:pt idx="72">
                  <c:v>22.19</c:v>
                </c:pt>
                <c:pt idx="73">
                  <c:v>21.97</c:v>
                </c:pt>
                <c:pt idx="74">
                  <c:v>22.25</c:v>
                </c:pt>
                <c:pt idx="75">
                  <c:v>22.58</c:v>
                </c:pt>
                <c:pt idx="76">
                  <c:v>22.56</c:v>
                </c:pt>
                <c:pt idx="77">
                  <c:v>22</c:v>
                </c:pt>
                <c:pt idx="78">
                  <c:v>22.1</c:v>
                </c:pt>
                <c:pt idx="79">
                  <c:v>20.36</c:v>
                </c:pt>
                <c:pt idx="80">
                  <c:v>17.22</c:v>
                </c:pt>
                <c:pt idx="81">
                  <c:v>16.62</c:v>
                </c:pt>
                <c:pt idx="82">
                  <c:v>16.46</c:v>
                </c:pt>
                <c:pt idx="83">
                  <c:v>16.600000000000001</c:v>
                </c:pt>
                <c:pt idx="84">
                  <c:v>16.55</c:v>
                </c:pt>
                <c:pt idx="85">
                  <c:v>16.53</c:v>
                </c:pt>
                <c:pt idx="86">
                  <c:v>16.63</c:v>
                </c:pt>
                <c:pt idx="87">
                  <c:v>16.420000000000002</c:v>
                </c:pt>
                <c:pt idx="88">
                  <c:v>16.53</c:v>
                </c:pt>
                <c:pt idx="89">
                  <c:v>16.47</c:v>
                </c:pt>
                <c:pt idx="90">
                  <c:v>16.329999999999998</c:v>
                </c:pt>
                <c:pt idx="91">
                  <c:v>16.59</c:v>
                </c:pt>
                <c:pt idx="92">
                  <c:v>18.07</c:v>
                </c:pt>
                <c:pt idx="93">
                  <c:v>18.149999999999999</c:v>
                </c:pt>
                <c:pt idx="94">
                  <c:v>18.100000000000001</c:v>
                </c:pt>
                <c:pt idx="95">
                  <c:v>18.37</c:v>
                </c:pt>
              </c:numCache>
            </c:numRef>
          </c:val>
          <c:smooth val="0"/>
          <c:extLst>
            <c:ext xmlns:c16="http://schemas.microsoft.com/office/drawing/2014/chart" uri="{C3380CC4-5D6E-409C-BE32-E72D297353CC}">
              <c16:uniqueId val="{00000009-D5CC-41BB-8B66-E3EE889633A4}"/>
            </c:ext>
          </c:extLst>
        </c:ser>
        <c:ser>
          <c:idx val="10"/>
          <c:order val="10"/>
          <c:tx>
            <c:strRef>
              <c:f>DATA!$M$523</c:f>
              <c:strCache>
                <c:ptCount val="1"/>
                <c:pt idx="0">
                  <c:v>SUPERMERCADOS PERUANOS</c:v>
                </c:pt>
              </c:strCache>
            </c:strRef>
          </c:tx>
          <c:spPr>
            <a:ln w="19050" cap="rnd" cmpd="sng" algn="ctr">
              <a:solidFill>
                <a:schemeClr val="accent5">
                  <a:lumMod val="60000"/>
                </a:schemeClr>
              </a:solidFill>
              <a:prstDash val="solid"/>
              <a:round/>
            </a:ln>
            <a:effectLst/>
          </c:spPr>
          <c:marker>
            <c:spPr>
              <a:noFill/>
              <a:ln w="6350" cap="flat" cmpd="sng" algn="ctr">
                <a:noFill/>
                <a:prstDash val="solid"/>
                <a:round/>
              </a:ln>
              <a:effectLst/>
            </c:spPr>
          </c:marker>
          <c:cat>
            <c:numRef>
              <c:f>DATA!$B$524:$B$619</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DATA!$X$524:$X$619</c:f>
              <c:numCache>
                <c:formatCode>General</c:formatCode>
                <c:ptCount val="96"/>
                <c:pt idx="0">
                  <c:v>11.7</c:v>
                </c:pt>
                <c:pt idx="1">
                  <c:v>11.55</c:v>
                </c:pt>
                <c:pt idx="2">
                  <c:v>11.43</c:v>
                </c:pt>
                <c:pt idx="3">
                  <c:v>11.22</c:v>
                </c:pt>
                <c:pt idx="4">
                  <c:v>11.25</c:v>
                </c:pt>
                <c:pt idx="5">
                  <c:v>11.12</c:v>
                </c:pt>
                <c:pt idx="6">
                  <c:v>11.06</c:v>
                </c:pt>
                <c:pt idx="7">
                  <c:v>11.04</c:v>
                </c:pt>
                <c:pt idx="8">
                  <c:v>10.99</c:v>
                </c:pt>
                <c:pt idx="9">
                  <c:v>10.98</c:v>
                </c:pt>
                <c:pt idx="10">
                  <c:v>10.86</c:v>
                </c:pt>
                <c:pt idx="11">
                  <c:v>10.77</c:v>
                </c:pt>
                <c:pt idx="12">
                  <c:v>10.92</c:v>
                </c:pt>
                <c:pt idx="13">
                  <c:v>10.93</c:v>
                </c:pt>
                <c:pt idx="14">
                  <c:v>10.78</c:v>
                </c:pt>
                <c:pt idx="15">
                  <c:v>10.81</c:v>
                </c:pt>
                <c:pt idx="16">
                  <c:v>10.95</c:v>
                </c:pt>
                <c:pt idx="17">
                  <c:v>10.81</c:v>
                </c:pt>
                <c:pt idx="18">
                  <c:v>10.9</c:v>
                </c:pt>
                <c:pt idx="19">
                  <c:v>10.89</c:v>
                </c:pt>
                <c:pt idx="20">
                  <c:v>10.8</c:v>
                </c:pt>
                <c:pt idx="21">
                  <c:v>10.77</c:v>
                </c:pt>
                <c:pt idx="22">
                  <c:v>10.71</c:v>
                </c:pt>
                <c:pt idx="23">
                  <c:v>10.87</c:v>
                </c:pt>
                <c:pt idx="24">
                  <c:v>11.2</c:v>
                </c:pt>
                <c:pt idx="25">
                  <c:v>11.58</c:v>
                </c:pt>
                <c:pt idx="26">
                  <c:v>11.98</c:v>
                </c:pt>
                <c:pt idx="27">
                  <c:v>12.72</c:v>
                </c:pt>
                <c:pt idx="28">
                  <c:v>13.22</c:v>
                </c:pt>
                <c:pt idx="29">
                  <c:v>14.19</c:v>
                </c:pt>
                <c:pt idx="30">
                  <c:v>14.87</c:v>
                </c:pt>
                <c:pt idx="31">
                  <c:v>15.3</c:v>
                </c:pt>
                <c:pt idx="32">
                  <c:v>15.59</c:v>
                </c:pt>
                <c:pt idx="33">
                  <c:v>15.79</c:v>
                </c:pt>
                <c:pt idx="34">
                  <c:v>16.329999999999998</c:v>
                </c:pt>
                <c:pt idx="35">
                  <c:v>16.38</c:v>
                </c:pt>
                <c:pt idx="36">
                  <c:v>16.61</c:v>
                </c:pt>
                <c:pt idx="37">
                  <c:v>17.13</c:v>
                </c:pt>
                <c:pt idx="38">
                  <c:v>17.11</c:v>
                </c:pt>
                <c:pt idx="39">
                  <c:v>17.29</c:v>
                </c:pt>
                <c:pt idx="40">
                  <c:v>17.440000000000001</c:v>
                </c:pt>
                <c:pt idx="41">
                  <c:v>17.66</c:v>
                </c:pt>
                <c:pt idx="42">
                  <c:v>18.010000000000002</c:v>
                </c:pt>
                <c:pt idx="43">
                  <c:v>18.12</c:v>
                </c:pt>
                <c:pt idx="44">
                  <c:v>18.190000000000001</c:v>
                </c:pt>
                <c:pt idx="45">
                  <c:v>18.37</c:v>
                </c:pt>
                <c:pt idx="46">
                  <c:v>18.45</c:v>
                </c:pt>
                <c:pt idx="47">
                  <c:v>18.71</c:v>
                </c:pt>
                <c:pt idx="48">
                  <c:v>18.84</c:v>
                </c:pt>
                <c:pt idx="49">
                  <c:v>18.940000000000001</c:v>
                </c:pt>
                <c:pt idx="50">
                  <c:v>18.899999999999999</c:v>
                </c:pt>
                <c:pt idx="51">
                  <c:v>19.010000000000002</c:v>
                </c:pt>
                <c:pt idx="52">
                  <c:v>19.13</c:v>
                </c:pt>
                <c:pt idx="53">
                  <c:v>19.18</c:v>
                </c:pt>
                <c:pt idx="54">
                  <c:v>19.11</c:v>
                </c:pt>
                <c:pt idx="55">
                  <c:v>19.03</c:v>
                </c:pt>
                <c:pt idx="56">
                  <c:v>18.850000000000001</c:v>
                </c:pt>
                <c:pt idx="57">
                  <c:v>18.899999999999999</c:v>
                </c:pt>
                <c:pt idx="58">
                  <c:v>18.82</c:v>
                </c:pt>
                <c:pt idx="59">
                  <c:v>18.84</c:v>
                </c:pt>
                <c:pt idx="60">
                  <c:v>18.93</c:v>
                </c:pt>
                <c:pt idx="61">
                  <c:v>18.850000000000001</c:v>
                </c:pt>
                <c:pt idx="62">
                  <c:v>18.66</c:v>
                </c:pt>
                <c:pt idx="63">
                  <c:v>18.8</c:v>
                </c:pt>
                <c:pt idx="64">
                  <c:v>18.760000000000002</c:v>
                </c:pt>
                <c:pt idx="65">
                  <c:v>18.63</c:v>
                </c:pt>
                <c:pt idx="66">
                  <c:v>18.25</c:v>
                </c:pt>
                <c:pt idx="67">
                  <c:v>18.28</c:v>
                </c:pt>
                <c:pt idx="68">
                  <c:v>18.260000000000002</c:v>
                </c:pt>
                <c:pt idx="69">
                  <c:v>18.38</c:v>
                </c:pt>
                <c:pt idx="70">
                  <c:v>18.53</c:v>
                </c:pt>
                <c:pt idx="71">
                  <c:v>18.75</c:v>
                </c:pt>
                <c:pt idx="72">
                  <c:v>18.87</c:v>
                </c:pt>
                <c:pt idx="73">
                  <c:v>18.79</c:v>
                </c:pt>
                <c:pt idx="74">
                  <c:v>18.850000000000001</c:v>
                </c:pt>
                <c:pt idx="75">
                  <c:v>19</c:v>
                </c:pt>
                <c:pt idx="76">
                  <c:v>18.87</c:v>
                </c:pt>
                <c:pt idx="77">
                  <c:v>18.690000000000001</c:v>
                </c:pt>
                <c:pt idx="78">
                  <c:v>18.63</c:v>
                </c:pt>
                <c:pt idx="79">
                  <c:v>18.61</c:v>
                </c:pt>
                <c:pt idx="80">
                  <c:v>18.559999999999999</c:v>
                </c:pt>
                <c:pt idx="81">
                  <c:v>18.350000000000001</c:v>
                </c:pt>
                <c:pt idx="82">
                  <c:v>18.25</c:v>
                </c:pt>
                <c:pt idx="83">
                  <c:v>18.09</c:v>
                </c:pt>
                <c:pt idx="84">
                  <c:v>18.02</c:v>
                </c:pt>
                <c:pt idx="85">
                  <c:v>17.73</c:v>
                </c:pt>
                <c:pt idx="86">
                  <c:v>17.29</c:v>
                </c:pt>
                <c:pt idx="87">
                  <c:v>17.010000000000002</c:v>
                </c:pt>
                <c:pt idx="88">
                  <c:v>16.53</c:v>
                </c:pt>
                <c:pt idx="89">
                  <c:v>15.36</c:v>
                </c:pt>
                <c:pt idx="90">
                  <c:v>14.68</c:v>
                </c:pt>
                <c:pt idx="91">
                  <c:v>14.25</c:v>
                </c:pt>
                <c:pt idx="92">
                  <c:v>13.62</c:v>
                </c:pt>
                <c:pt idx="93">
                  <c:v>12.88</c:v>
                </c:pt>
                <c:pt idx="94">
                  <c:v>12.42</c:v>
                </c:pt>
                <c:pt idx="95">
                  <c:v>11.95</c:v>
                </c:pt>
              </c:numCache>
            </c:numRef>
          </c:val>
          <c:smooth val="0"/>
          <c:extLst>
            <c:ext xmlns:c16="http://schemas.microsoft.com/office/drawing/2014/chart" uri="{C3380CC4-5D6E-409C-BE32-E72D297353CC}">
              <c16:uniqueId val="{0000000A-D5CC-41BB-8B66-E3EE889633A4}"/>
            </c:ext>
          </c:extLst>
        </c:ser>
        <c:dLbls>
          <c:showLegendKey val="0"/>
          <c:showVal val="0"/>
          <c:showCatName val="0"/>
          <c:showSerName val="0"/>
          <c:showPercent val="0"/>
          <c:showBubbleSize val="0"/>
        </c:dLbls>
        <c:marker val="1"/>
        <c:smooth val="0"/>
        <c:axId val="252764928"/>
        <c:axId val="252766464"/>
      </c:lineChart>
      <c:catAx>
        <c:axId val="252764928"/>
        <c:scaling>
          <c:orientation val="minMax"/>
        </c:scaling>
        <c:delete val="0"/>
        <c:axPos val="b"/>
        <c:numFmt formatCode="h:mm" sourceLinked="1"/>
        <c:majorTickMark val="out"/>
        <c:minorTickMark val="none"/>
        <c:tickLblPos val="nextTo"/>
        <c:spPr>
          <a:noFill/>
          <a:ln w="6350" cap="flat" cmpd="sng" algn="ctr">
            <a:solidFill>
              <a:schemeClr val="tx1">
                <a:tint val="75000"/>
              </a:schemeClr>
            </a:solidFill>
            <a:prstDash val="solid"/>
            <a:round/>
          </a:ln>
          <a:effectLst/>
        </c:spPr>
        <c:txPr>
          <a:bodyPr rot="-60000000" spcFirstLastPara="1" vertOverflow="ellipsis" vert="horz" wrap="square" anchor="ctr" anchorCtr="1"/>
          <a:lstStyle/>
          <a:p>
            <a:pPr>
              <a:defRPr sz="800" b="0" i="0" u="none" strike="noStrike" kern="1200" baseline="0">
                <a:solidFill>
                  <a:schemeClr val="tx2"/>
                </a:solidFill>
                <a:latin typeface="Segoe UI" panose="020B0502040204020203" pitchFamily="34" charset="0"/>
                <a:ea typeface="+mn-ea"/>
                <a:cs typeface="Segoe UI" panose="020B0502040204020203" pitchFamily="34" charset="0"/>
              </a:defRPr>
            </a:pPr>
            <a:endParaRPr lang="es-PE"/>
          </a:p>
        </c:txPr>
        <c:crossAx val="252766464"/>
        <c:crosses val="autoZero"/>
        <c:auto val="1"/>
        <c:lblAlgn val="ctr"/>
        <c:lblOffset val="100"/>
        <c:tickLblSkip val="4"/>
        <c:tickMarkSkip val="2"/>
        <c:noMultiLvlLbl val="0"/>
      </c:catAx>
      <c:valAx>
        <c:axId val="252766464"/>
        <c:scaling>
          <c:orientation val="minMax"/>
          <c:max val="60"/>
          <c:min val="0"/>
        </c:scaling>
        <c:delete val="0"/>
        <c:axPos val="l"/>
        <c:majorGridlines>
          <c:spPr>
            <a:ln w="6350" cap="flat" cmpd="sng" algn="ctr">
              <a:noFill/>
              <a:prstDash val="solid"/>
              <a:round/>
            </a:ln>
            <a:effectLst/>
          </c:spPr>
        </c:majorGridlines>
        <c:title>
          <c:tx>
            <c:rich>
              <a:bodyPr rot="0" spcFirstLastPara="1" vertOverflow="ellipsis" wrap="square" anchor="ctr" anchorCtr="1"/>
              <a:lstStyle/>
              <a:p>
                <a:pPr>
                  <a:defRPr sz="800" b="0" i="0" u="none" strike="noStrike" kern="1200" baseline="0">
                    <a:solidFill>
                      <a:schemeClr val="tx2"/>
                    </a:solidFill>
                    <a:latin typeface="Segoe UI" panose="020B0502040204020203" pitchFamily="34" charset="0"/>
                    <a:ea typeface="+mn-ea"/>
                    <a:cs typeface="Segoe UI" panose="020B0502040204020203" pitchFamily="34" charset="0"/>
                  </a:defRPr>
                </a:pPr>
                <a:r>
                  <a:rPr lang="en-US" b="0"/>
                  <a:t> MW</a:t>
                </a:r>
              </a:p>
            </c:rich>
          </c:tx>
          <c:layout>
            <c:manualLayout>
              <c:xMode val="edge"/>
              <c:yMode val="edge"/>
              <c:x val="1.4765289416989045E-2"/>
              <c:y val="2.5127913418836089E-2"/>
            </c:manualLayout>
          </c:layout>
          <c:overlay val="0"/>
          <c:spPr>
            <a:noFill/>
            <a:ln>
              <a:noFill/>
            </a:ln>
            <a:effectLst/>
          </c:spPr>
          <c:txPr>
            <a:bodyPr rot="0" spcFirstLastPara="1" vertOverflow="ellipsis" wrap="square" anchor="ctr" anchorCtr="1"/>
            <a:lstStyle/>
            <a:p>
              <a:pPr>
                <a:defRPr sz="800" b="0" i="0" u="none" strike="noStrike" kern="1200" baseline="0">
                  <a:solidFill>
                    <a:schemeClr val="tx2"/>
                  </a:solidFill>
                  <a:latin typeface="Segoe UI" panose="020B0502040204020203" pitchFamily="34" charset="0"/>
                  <a:ea typeface="+mn-ea"/>
                  <a:cs typeface="Segoe UI" panose="020B0502040204020203" pitchFamily="34" charset="0"/>
                </a:defRPr>
              </a:pPr>
              <a:endParaRPr lang="es-PE"/>
            </a:p>
          </c:txPr>
        </c:title>
        <c:numFmt formatCode="General" sourceLinked="0"/>
        <c:majorTickMark val="out"/>
        <c:minorTickMark val="none"/>
        <c:tickLblPos val="nextTo"/>
        <c:spPr>
          <a:noFill/>
          <a:ln w="6350" cap="flat" cmpd="sng" algn="ctr">
            <a:noFill/>
            <a:prstDash val="solid"/>
            <a:round/>
          </a:ln>
          <a:effectLst/>
        </c:spPr>
        <c:txPr>
          <a:bodyPr rot="-60000000" spcFirstLastPara="1" vertOverflow="ellipsis" vert="horz" wrap="square" anchor="ctr" anchorCtr="1"/>
          <a:lstStyle/>
          <a:p>
            <a:pPr>
              <a:defRPr sz="800" b="0" i="0" u="none" strike="noStrike" kern="1200" baseline="0">
                <a:solidFill>
                  <a:schemeClr val="tx2"/>
                </a:solidFill>
                <a:latin typeface="Segoe UI" panose="020B0502040204020203" pitchFamily="34" charset="0"/>
                <a:ea typeface="+mn-ea"/>
                <a:cs typeface="Segoe UI" panose="020B0502040204020203" pitchFamily="34" charset="0"/>
              </a:defRPr>
            </a:pPr>
            <a:endParaRPr lang="es-PE"/>
          </a:p>
        </c:txPr>
        <c:crossAx val="252764928"/>
        <c:crosses val="autoZero"/>
        <c:crossBetween val="between"/>
      </c:valAx>
      <c:spPr>
        <a:solidFill>
          <a:schemeClr val="bg1">
            <a:lumMod val="95000"/>
          </a:schemeClr>
        </a:solidFill>
        <a:ln>
          <a:noFill/>
        </a:ln>
        <a:effectLst/>
      </c:spPr>
    </c:plotArea>
    <c:plotVisOnly val="1"/>
    <c:dispBlanksAs val="gap"/>
    <c:showDLblsOverMax val="0"/>
  </c:chart>
  <c:spPr>
    <a:solidFill>
      <a:schemeClr val="bg1">
        <a:lumMod val="95000"/>
      </a:schemeClr>
    </a:solidFill>
    <a:ln w="6350" cap="flat" cmpd="sng" algn="ctr">
      <a:noFill/>
      <a:prstDash val="solid"/>
      <a:round/>
    </a:ln>
    <a:effectLst/>
  </c:spPr>
  <c:txPr>
    <a:bodyPr/>
    <a:lstStyle/>
    <a:p>
      <a:pPr>
        <a:defRPr sz="800">
          <a:solidFill>
            <a:schemeClr val="tx2"/>
          </a:solidFill>
          <a:latin typeface="Segoe UI" panose="020B0502040204020203" pitchFamily="34" charset="0"/>
          <a:cs typeface="Segoe UI" panose="020B0502040204020203" pitchFamily="34" charset="0"/>
        </a:defRPr>
      </a:pPr>
      <a:endParaRPr lang="es-PE"/>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6708860179774684E-2"/>
          <c:y val="7.7550250574798987E-2"/>
          <c:w val="0.75167806218580036"/>
          <c:h val="0.82795441419495763"/>
        </c:manualLayout>
      </c:layout>
      <c:lineChart>
        <c:grouping val="standard"/>
        <c:varyColors val="0"/>
        <c:ser>
          <c:idx val="1"/>
          <c:order val="0"/>
          <c:tx>
            <c:strRef>
              <c:f>DATA!$C$624</c:f>
              <c:strCache>
                <c:ptCount val="1"/>
                <c:pt idx="0">
                  <c:v>CERAMICA LIMA</c:v>
                </c:pt>
              </c:strCache>
            </c:strRef>
          </c:tx>
          <c:spPr>
            <a:ln w="19050" cap="rnd" cmpd="sng" algn="ctr">
              <a:solidFill>
                <a:schemeClr val="accent2"/>
              </a:solidFill>
              <a:prstDash val="solid"/>
              <a:round/>
            </a:ln>
            <a:effectLst/>
          </c:spPr>
          <c:marker>
            <c:symbol val="circle"/>
            <c:size val="5"/>
            <c:spPr>
              <a:noFill/>
              <a:ln w="6350" cap="flat" cmpd="sng" algn="ctr">
                <a:noFill/>
                <a:prstDash val="solid"/>
                <a:round/>
              </a:ln>
              <a:effectLst/>
            </c:spPr>
          </c:marker>
          <c:cat>
            <c:numRef>
              <c:f>DATA!$B$625:$B$720</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DATA!$R$625:$R$720</c:f>
              <c:numCache>
                <c:formatCode>General</c:formatCode>
                <c:ptCount val="96"/>
                <c:pt idx="0">
                  <c:v>12.97</c:v>
                </c:pt>
                <c:pt idx="1">
                  <c:v>13.69</c:v>
                </c:pt>
                <c:pt idx="2">
                  <c:v>13.5</c:v>
                </c:pt>
                <c:pt idx="3">
                  <c:v>13.4</c:v>
                </c:pt>
                <c:pt idx="4">
                  <c:v>13.38</c:v>
                </c:pt>
                <c:pt idx="5">
                  <c:v>13.44</c:v>
                </c:pt>
                <c:pt idx="6">
                  <c:v>13.59</c:v>
                </c:pt>
                <c:pt idx="7">
                  <c:v>13.49</c:v>
                </c:pt>
                <c:pt idx="8">
                  <c:v>13.52</c:v>
                </c:pt>
                <c:pt idx="9">
                  <c:v>13.35</c:v>
                </c:pt>
                <c:pt idx="10">
                  <c:v>13.53</c:v>
                </c:pt>
                <c:pt idx="11">
                  <c:v>13.38</c:v>
                </c:pt>
                <c:pt idx="12">
                  <c:v>13.31</c:v>
                </c:pt>
                <c:pt idx="13">
                  <c:v>13.39</c:v>
                </c:pt>
                <c:pt idx="14">
                  <c:v>13.48</c:v>
                </c:pt>
                <c:pt idx="15">
                  <c:v>13.27</c:v>
                </c:pt>
                <c:pt idx="16">
                  <c:v>13.24</c:v>
                </c:pt>
                <c:pt idx="17">
                  <c:v>13.01</c:v>
                </c:pt>
                <c:pt idx="18">
                  <c:v>13.09</c:v>
                </c:pt>
                <c:pt idx="19">
                  <c:v>13.18</c:v>
                </c:pt>
                <c:pt idx="20">
                  <c:v>13.07</c:v>
                </c:pt>
                <c:pt idx="21">
                  <c:v>13.1</c:v>
                </c:pt>
                <c:pt idx="22">
                  <c:v>13.06</c:v>
                </c:pt>
                <c:pt idx="23">
                  <c:v>12.92</c:v>
                </c:pt>
                <c:pt idx="24">
                  <c:v>13.13</c:v>
                </c:pt>
                <c:pt idx="25">
                  <c:v>13.3</c:v>
                </c:pt>
                <c:pt idx="26">
                  <c:v>13.46</c:v>
                </c:pt>
                <c:pt idx="27">
                  <c:v>13.18</c:v>
                </c:pt>
                <c:pt idx="28">
                  <c:v>12.55</c:v>
                </c:pt>
                <c:pt idx="29">
                  <c:v>12.32</c:v>
                </c:pt>
                <c:pt idx="30">
                  <c:v>12.17</c:v>
                </c:pt>
                <c:pt idx="31">
                  <c:v>12.36</c:v>
                </c:pt>
                <c:pt idx="32">
                  <c:v>12.5</c:v>
                </c:pt>
                <c:pt idx="33">
                  <c:v>12.47</c:v>
                </c:pt>
                <c:pt idx="34">
                  <c:v>12.65</c:v>
                </c:pt>
                <c:pt idx="35">
                  <c:v>12.49</c:v>
                </c:pt>
                <c:pt idx="36">
                  <c:v>12.37</c:v>
                </c:pt>
                <c:pt idx="37">
                  <c:v>12.28</c:v>
                </c:pt>
                <c:pt idx="38">
                  <c:v>12.4</c:v>
                </c:pt>
                <c:pt idx="39">
                  <c:v>12.42</c:v>
                </c:pt>
                <c:pt idx="40">
                  <c:v>12.34</c:v>
                </c:pt>
                <c:pt idx="41">
                  <c:v>12.06</c:v>
                </c:pt>
                <c:pt idx="42">
                  <c:v>12.05</c:v>
                </c:pt>
                <c:pt idx="43">
                  <c:v>11.71</c:v>
                </c:pt>
                <c:pt idx="44">
                  <c:v>11.16</c:v>
                </c:pt>
                <c:pt idx="45">
                  <c:v>10.67</c:v>
                </c:pt>
                <c:pt idx="46">
                  <c:v>10.59</c:v>
                </c:pt>
                <c:pt idx="47">
                  <c:v>10.61</c:v>
                </c:pt>
                <c:pt idx="48">
                  <c:v>10.63</c:v>
                </c:pt>
                <c:pt idx="49">
                  <c:v>10.7</c:v>
                </c:pt>
                <c:pt idx="50">
                  <c:v>10.56</c:v>
                </c:pt>
                <c:pt idx="51">
                  <c:v>10.61</c:v>
                </c:pt>
                <c:pt idx="52">
                  <c:v>10.7</c:v>
                </c:pt>
                <c:pt idx="53">
                  <c:v>10.9</c:v>
                </c:pt>
                <c:pt idx="54">
                  <c:v>11.27</c:v>
                </c:pt>
                <c:pt idx="55">
                  <c:v>11.55</c:v>
                </c:pt>
                <c:pt idx="56">
                  <c:v>11.96</c:v>
                </c:pt>
                <c:pt idx="57">
                  <c:v>12.01</c:v>
                </c:pt>
                <c:pt idx="58">
                  <c:v>11.55</c:v>
                </c:pt>
                <c:pt idx="59">
                  <c:v>11.05</c:v>
                </c:pt>
                <c:pt idx="60">
                  <c:v>10.83</c:v>
                </c:pt>
                <c:pt idx="61">
                  <c:v>10.64</c:v>
                </c:pt>
                <c:pt idx="62">
                  <c:v>10.68</c:v>
                </c:pt>
                <c:pt idx="63">
                  <c:v>10.38</c:v>
                </c:pt>
                <c:pt idx="64">
                  <c:v>10.24</c:v>
                </c:pt>
                <c:pt idx="65">
                  <c:v>10.31</c:v>
                </c:pt>
                <c:pt idx="66">
                  <c:v>10.57</c:v>
                </c:pt>
                <c:pt idx="67">
                  <c:v>10.5</c:v>
                </c:pt>
                <c:pt idx="68">
                  <c:v>10.43</c:v>
                </c:pt>
                <c:pt idx="69">
                  <c:v>10.51</c:v>
                </c:pt>
                <c:pt idx="70">
                  <c:v>10.42</c:v>
                </c:pt>
                <c:pt idx="71">
                  <c:v>10.44</c:v>
                </c:pt>
                <c:pt idx="72">
                  <c:v>10.55</c:v>
                </c:pt>
                <c:pt idx="73">
                  <c:v>10.64</c:v>
                </c:pt>
                <c:pt idx="74">
                  <c:v>10.63</c:v>
                </c:pt>
                <c:pt idx="75">
                  <c:v>10.63</c:v>
                </c:pt>
                <c:pt idx="76">
                  <c:v>10.66</c:v>
                </c:pt>
                <c:pt idx="77">
                  <c:v>11.56</c:v>
                </c:pt>
                <c:pt idx="78">
                  <c:v>11.95</c:v>
                </c:pt>
                <c:pt idx="79">
                  <c:v>12.42</c:v>
                </c:pt>
                <c:pt idx="80">
                  <c:v>13.34</c:v>
                </c:pt>
                <c:pt idx="81">
                  <c:v>12.67</c:v>
                </c:pt>
                <c:pt idx="82">
                  <c:v>13.33</c:v>
                </c:pt>
                <c:pt idx="83">
                  <c:v>13.44</c:v>
                </c:pt>
                <c:pt idx="84">
                  <c:v>13.61</c:v>
                </c:pt>
                <c:pt idx="85">
                  <c:v>13.54</c:v>
                </c:pt>
                <c:pt idx="86">
                  <c:v>13.49</c:v>
                </c:pt>
                <c:pt idx="87">
                  <c:v>13.34</c:v>
                </c:pt>
                <c:pt idx="88">
                  <c:v>13.62</c:v>
                </c:pt>
                <c:pt idx="89">
                  <c:v>13.46</c:v>
                </c:pt>
                <c:pt idx="90">
                  <c:v>13.4</c:v>
                </c:pt>
                <c:pt idx="91">
                  <c:v>13.35</c:v>
                </c:pt>
                <c:pt idx="92">
                  <c:v>13.29</c:v>
                </c:pt>
                <c:pt idx="93">
                  <c:v>13.15</c:v>
                </c:pt>
                <c:pt idx="94">
                  <c:v>13.07</c:v>
                </c:pt>
                <c:pt idx="95">
                  <c:v>13.07</c:v>
                </c:pt>
              </c:numCache>
            </c:numRef>
          </c:val>
          <c:smooth val="0"/>
          <c:extLst>
            <c:ext xmlns:c16="http://schemas.microsoft.com/office/drawing/2014/chart" uri="{C3380CC4-5D6E-409C-BE32-E72D297353CC}">
              <c16:uniqueId val="{00000000-DCE3-450D-BC0B-682D032F0309}"/>
            </c:ext>
          </c:extLst>
        </c:ser>
        <c:ser>
          <c:idx val="2"/>
          <c:order val="1"/>
          <c:tx>
            <c:strRef>
              <c:f>DATA!$D$624</c:f>
              <c:strCache>
                <c:ptCount val="1"/>
                <c:pt idx="0">
                  <c:v>COMPAÑIA MINERA CONDESTABLE</c:v>
                </c:pt>
              </c:strCache>
            </c:strRef>
          </c:tx>
          <c:spPr>
            <a:ln w="19050" cap="rnd" cmpd="sng" algn="ctr">
              <a:solidFill>
                <a:schemeClr val="accent3"/>
              </a:solidFill>
              <a:prstDash val="solid"/>
              <a:round/>
            </a:ln>
            <a:effectLst/>
          </c:spPr>
          <c:marker>
            <c:spPr>
              <a:noFill/>
              <a:ln w="6350" cap="flat" cmpd="sng" algn="ctr">
                <a:noFill/>
                <a:prstDash val="solid"/>
                <a:round/>
              </a:ln>
              <a:effectLst/>
            </c:spPr>
          </c:marker>
          <c:cat>
            <c:numRef>
              <c:f>DATA!$B$625:$B$720</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DATA!$S$625:$S$720</c:f>
              <c:numCache>
                <c:formatCode>General</c:formatCode>
                <c:ptCount val="96"/>
                <c:pt idx="0">
                  <c:v>16.420000000000002</c:v>
                </c:pt>
                <c:pt idx="1">
                  <c:v>14.02</c:v>
                </c:pt>
                <c:pt idx="2">
                  <c:v>14.29</c:v>
                </c:pt>
                <c:pt idx="3">
                  <c:v>14.34</c:v>
                </c:pt>
                <c:pt idx="4">
                  <c:v>14.34</c:v>
                </c:pt>
                <c:pt idx="5">
                  <c:v>13.61</c:v>
                </c:pt>
                <c:pt idx="6">
                  <c:v>13.99</c:v>
                </c:pt>
                <c:pt idx="7">
                  <c:v>14.41</c:v>
                </c:pt>
                <c:pt idx="8">
                  <c:v>14.77</c:v>
                </c:pt>
                <c:pt idx="9">
                  <c:v>15.36</c:v>
                </c:pt>
                <c:pt idx="10">
                  <c:v>15.77</c:v>
                </c:pt>
                <c:pt idx="11">
                  <c:v>15.67</c:v>
                </c:pt>
                <c:pt idx="12">
                  <c:v>15.62</c:v>
                </c:pt>
                <c:pt idx="13">
                  <c:v>15.46</c:v>
                </c:pt>
                <c:pt idx="14">
                  <c:v>15.31</c:v>
                </c:pt>
                <c:pt idx="15">
                  <c:v>15.06</c:v>
                </c:pt>
                <c:pt idx="16">
                  <c:v>15.18</c:v>
                </c:pt>
                <c:pt idx="17">
                  <c:v>14.76</c:v>
                </c:pt>
                <c:pt idx="18">
                  <c:v>14.45</c:v>
                </c:pt>
                <c:pt idx="19">
                  <c:v>14.38</c:v>
                </c:pt>
                <c:pt idx="20">
                  <c:v>14.36</c:v>
                </c:pt>
                <c:pt idx="21">
                  <c:v>13.03</c:v>
                </c:pt>
                <c:pt idx="22">
                  <c:v>13.39</c:v>
                </c:pt>
                <c:pt idx="23">
                  <c:v>14.11</c:v>
                </c:pt>
                <c:pt idx="24">
                  <c:v>15.39</c:v>
                </c:pt>
                <c:pt idx="25">
                  <c:v>15.82</c:v>
                </c:pt>
                <c:pt idx="26">
                  <c:v>15.66</c:v>
                </c:pt>
                <c:pt idx="27">
                  <c:v>15.01</c:v>
                </c:pt>
                <c:pt idx="28">
                  <c:v>14.6</c:v>
                </c:pt>
                <c:pt idx="29">
                  <c:v>14.65</c:v>
                </c:pt>
                <c:pt idx="30">
                  <c:v>14.46</c:v>
                </c:pt>
                <c:pt idx="31">
                  <c:v>14.58</c:v>
                </c:pt>
                <c:pt idx="32">
                  <c:v>14.39</c:v>
                </c:pt>
                <c:pt idx="33">
                  <c:v>13.45</c:v>
                </c:pt>
                <c:pt idx="34">
                  <c:v>14.29</c:v>
                </c:pt>
                <c:pt idx="35">
                  <c:v>14.57</c:v>
                </c:pt>
                <c:pt idx="36">
                  <c:v>13.18</c:v>
                </c:pt>
                <c:pt idx="37">
                  <c:v>10.34</c:v>
                </c:pt>
                <c:pt idx="38">
                  <c:v>10.48</c:v>
                </c:pt>
                <c:pt idx="39">
                  <c:v>10.31</c:v>
                </c:pt>
                <c:pt idx="40">
                  <c:v>10.039999999999999</c:v>
                </c:pt>
                <c:pt idx="41">
                  <c:v>8.75</c:v>
                </c:pt>
                <c:pt idx="42">
                  <c:v>9.06</c:v>
                </c:pt>
                <c:pt idx="43">
                  <c:v>8.86</c:v>
                </c:pt>
                <c:pt idx="44">
                  <c:v>8.94</c:v>
                </c:pt>
                <c:pt idx="45">
                  <c:v>8.84</c:v>
                </c:pt>
                <c:pt idx="46">
                  <c:v>9.08</c:v>
                </c:pt>
                <c:pt idx="47">
                  <c:v>10.029999999999999</c:v>
                </c:pt>
                <c:pt idx="48">
                  <c:v>10.48</c:v>
                </c:pt>
                <c:pt idx="49">
                  <c:v>11.72</c:v>
                </c:pt>
                <c:pt idx="50">
                  <c:v>13.96</c:v>
                </c:pt>
                <c:pt idx="51">
                  <c:v>14.56</c:v>
                </c:pt>
                <c:pt idx="52">
                  <c:v>16.309999999999999</c:v>
                </c:pt>
                <c:pt idx="53">
                  <c:v>16.28</c:v>
                </c:pt>
                <c:pt idx="54">
                  <c:v>16.100000000000001</c:v>
                </c:pt>
                <c:pt idx="55">
                  <c:v>16.54</c:v>
                </c:pt>
                <c:pt idx="56">
                  <c:v>16.63</c:v>
                </c:pt>
                <c:pt idx="57">
                  <c:v>16.579999999999998</c:v>
                </c:pt>
                <c:pt idx="58">
                  <c:v>16.600000000000001</c:v>
                </c:pt>
                <c:pt idx="59">
                  <c:v>16.920000000000002</c:v>
                </c:pt>
                <c:pt idx="60">
                  <c:v>17.02</c:v>
                </c:pt>
                <c:pt idx="61">
                  <c:v>16.8</c:v>
                </c:pt>
                <c:pt idx="62">
                  <c:v>16.54</c:v>
                </c:pt>
                <c:pt idx="63">
                  <c:v>16.61</c:v>
                </c:pt>
                <c:pt idx="64">
                  <c:v>16.54</c:v>
                </c:pt>
                <c:pt idx="65">
                  <c:v>16.59</c:v>
                </c:pt>
                <c:pt idx="66">
                  <c:v>16.22</c:v>
                </c:pt>
                <c:pt idx="67">
                  <c:v>16.7</c:v>
                </c:pt>
                <c:pt idx="68">
                  <c:v>16.829999999999998</c:v>
                </c:pt>
                <c:pt idx="69">
                  <c:v>16.71</c:v>
                </c:pt>
                <c:pt idx="70">
                  <c:v>16.690000000000001</c:v>
                </c:pt>
                <c:pt idx="71">
                  <c:v>16.57</c:v>
                </c:pt>
                <c:pt idx="72">
                  <c:v>16.39</c:v>
                </c:pt>
                <c:pt idx="73">
                  <c:v>16.190000000000001</c:v>
                </c:pt>
                <c:pt idx="74">
                  <c:v>16.23</c:v>
                </c:pt>
                <c:pt idx="75">
                  <c:v>16.440000000000001</c:v>
                </c:pt>
                <c:pt idx="76">
                  <c:v>16.04</c:v>
                </c:pt>
                <c:pt idx="77">
                  <c:v>15.87</c:v>
                </c:pt>
                <c:pt idx="78">
                  <c:v>15.51</c:v>
                </c:pt>
                <c:pt idx="79">
                  <c:v>15.51</c:v>
                </c:pt>
                <c:pt idx="80">
                  <c:v>15.57</c:v>
                </c:pt>
                <c:pt idx="81">
                  <c:v>15.74</c:v>
                </c:pt>
                <c:pt idx="82">
                  <c:v>16.309999999999999</c:v>
                </c:pt>
                <c:pt idx="83">
                  <c:v>16.34</c:v>
                </c:pt>
                <c:pt idx="84">
                  <c:v>16.48</c:v>
                </c:pt>
                <c:pt idx="85">
                  <c:v>16.05</c:v>
                </c:pt>
                <c:pt idx="86">
                  <c:v>16.45</c:v>
                </c:pt>
                <c:pt idx="87">
                  <c:v>16.46</c:v>
                </c:pt>
                <c:pt idx="88">
                  <c:v>16.75</c:v>
                </c:pt>
                <c:pt idx="89">
                  <c:v>17.149999999999999</c:v>
                </c:pt>
                <c:pt idx="90">
                  <c:v>16.98</c:v>
                </c:pt>
                <c:pt idx="91">
                  <c:v>16.920000000000002</c:v>
                </c:pt>
                <c:pt idx="92">
                  <c:v>17.37</c:v>
                </c:pt>
                <c:pt idx="93">
                  <c:v>16.600000000000001</c:v>
                </c:pt>
                <c:pt idx="94">
                  <c:v>15.87</c:v>
                </c:pt>
                <c:pt idx="95">
                  <c:v>15.92</c:v>
                </c:pt>
              </c:numCache>
            </c:numRef>
          </c:val>
          <c:smooth val="0"/>
          <c:extLst>
            <c:ext xmlns:c16="http://schemas.microsoft.com/office/drawing/2014/chart" uri="{C3380CC4-5D6E-409C-BE32-E72D297353CC}">
              <c16:uniqueId val="{00000001-DCE3-450D-BC0B-682D032F0309}"/>
            </c:ext>
          </c:extLst>
        </c:ser>
        <c:ser>
          <c:idx val="3"/>
          <c:order val="2"/>
          <c:tx>
            <c:strRef>
              <c:f>DATA!$E$624</c:f>
              <c:strCache>
                <c:ptCount val="1"/>
                <c:pt idx="0">
                  <c:v>EMPRESA ADMINISTRADORA CERRO</c:v>
                </c:pt>
              </c:strCache>
            </c:strRef>
          </c:tx>
          <c:spPr>
            <a:ln w="19050" cap="rnd" cmpd="sng" algn="ctr">
              <a:solidFill>
                <a:schemeClr val="accent4"/>
              </a:solidFill>
              <a:prstDash val="solid"/>
              <a:round/>
            </a:ln>
            <a:effectLst/>
          </c:spPr>
          <c:marker>
            <c:spPr>
              <a:noFill/>
              <a:ln w="6350" cap="flat" cmpd="sng" algn="ctr">
                <a:noFill/>
                <a:prstDash val="solid"/>
                <a:round/>
              </a:ln>
              <a:effectLst/>
            </c:spPr>
          </c:marker>
          <c:cat>
            <c:numRef>
              <c:f>DATA!$B$625:$B$720</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DATA!$T$625:$T$720</c:f>
              <c:numCache>
                <c:formatCode>General</c:formatCode>
                <c:ptCount val="96"/>
                <c:pt idx="0">
                  <c:v>14.76</c:v>
                </c:pt>
                <c:pt idx="1">
                  <c:v>15.58</c:v>
                </c:pt>
                <c:pt idx="2">
                  <c:v>14.86</c:v>
                </c:pt>
                <c:pt idx="3">
                  <c:v>14.49</c:v>
                </c:pt>
                <c:pt idx="4">
                  <c:v>14.21</c:v>
                </c:pt>
                <c:pt idx="5">
                  <c:v>14.33</c:v>
                </c:pt>
                <c:pt idx="6">
                  <c:v>14.49</c:v>
                </c:pt>
                <c:pt idx="7">
                  <c:v>15.44</c:v>
                </c:pt>
                <c:pt idx="8">
                  <c:v>15.6</c:v>
                </c:pt>
                <c:pt idx="9">
                  <c:v>14.93</c:v>
                </c:pt>
                <c:pt idx="10">
                  <c:v>14.52</c:v>
                </c:pt>
                <c:pt idx="11">
                  <c:v>14.57</c:v>
                </c:pt>
                <c:pt idx="12">
                  <c:v>14.55</c:v>
                </c:pt>
                <c:pt idx="13">
                  <c:v>14.6</c:v>
                </c:pt>
                <c:pt idx="14">
                  <c:v>14.9</c:v>
                </c:pt>
                <c:pt idx="15">
                  <c:v>14.94</c:v>
                </c:pt>
                <c:pt idx="16">
                  <c:v>14.22</c:v>
                </c:pt>
                <c:pt idx="17">
                  <c:v>14.19</c:v>
                </c:pt>
                <c:pt idx="18">
                  <c:v>14.24</c:v>
                </c:pt>
                <c:pt idx="19">
                  <c:v>15.05</c:v>
                </c:pt>
                <c:pt idx="20">
                  <c:v>15.09</c:v>
                </c:pt>
                <c:pt idx="21">
                  <c:v>15.1</c:v>
                </c:pt>
                <c:pt idx="22">
                  <c:v>15.63</c:v>
                </c:pt>
                <c:pt idx="23">
                  <c:v>14.31</c:v>
                </c:pt>
                <c:pt idx="24">
                  <c:v>13.08</c:v>
                </c:pt>
                <c:pt idx="25">
                  <c:v>13.08</c:v>
                </c:pt>
                <c:pt idx="26">
                  <c:v>13.31</c:v>
                </c:pt>
                <c:pt idx="27">
                  <c:v>14.07</c:v>
                </c:pt>
                <c:pt idx="28">
                  <c:v>14.12</c:v>
                </c:pt>
                <c:pt idx="29">
                  <c:v>14.3</c:v>
                </c:pt>
                <c:pt idx="30">
                  <c:v>14.51</c:v>
                </c:pt>
                <c:pt idx="31">
                  <c:v>14.85</c:v>
                </c:pt>
                <c:pt idx="32">
                  <c:v>14.82</c:v>
                </c:pt>
                <c:pt idx="33">
                  <c:v>14.5</c:v>
                </c:pt>
                <c:pt idx="34">
                  <c:v>14.08</c:v>
                </c:pt>
                <c:pt idx="35">
                  <c:v>13.5</c:v>
                </c:pt>
                <c:pt idx="36">
                  <c:v>14.15</c:v>
                </c:pt>
                <c:pt idx="37">
                  <c:v>14.33</c:v>
                </c:pt>
                <c:pt idx="38">
                  <c:v>14.57</c:v>
                </c:pt>
                <c:pt idx="39">
                  <c:v>14.92</c:v>
                </c:pt>
                <c:pt idx="40">
                  <c:v>14.59</c:v>
                </c:pt>
                <c:pt idx="41">
                  <c:v>14.5</c:v>
                </c:pt>
                <c:pt idx="42">
                  <c:v>14.1</c:v>
                </c:pt>
                <c:pt idx="43">
                  <c:v>13.54</c:v>
                </c:pt>
                <c:pt idx="44">
                  <c:v>14.14</c:v>
                </c:pt>
                <c:pt idx="45">
                  <c:v>13.49</c:v>
                </c:pt>
                <c:pt idx="46">
                  <c:v>13.89</c:v>
                </c:pt>
                <c:pt idx="47">
                  <c:v>13.54</c:v>
                </c:pt>
                <c:pt idx="48">
                  <c:v>14.29</c:v>
                </c:pt>
                <c:pt idx="49">
                  <c:v>14.42</c:v>
                </c:pt>
                <c:pt idx="50">
                  <c:v>14.6</c:v>
                </c:pt>
                <c:pt idx="51">
                  <c:v>14.69</c:v>
                </c:pt>
                <c:pt idx="52">
                  <c:v>15.2</c:v>
                </c:pt>
                <c:pt idx="53">
                  <c:v>15.02</c:v>
                </c:pt>
                <c:pt idx="54">
                  <c:v>14.62</c:v>
                </c:pt>
                <c:pt idx="55">
                  <c:v>14.74</c:v>
                </c:pt>
                <c:pt idx="56">
                  <c:v>14.55</c:v>
                </c:pt>
                <c:pt idx="57">
                  <c:v>14.16</c:v>
                </c:pt>
                <c:pt idx="58">
                  <c:v>13.92</c:v>
                </c:pt>
                <c:pt idx="59">
                  <c:v>13.73</c:v>
                </c:pt>
                <c:pt idx="60">
                  <c:v>13.98</c:v>
                </c:pt>
                <c:pt idx="61">
                  <c:v>14.22</c:v>
                </c:pt>
                <c:pt idx="62">
                  <c:v>14.99</c:v>
                </c:pt>
                <c:pt idx="63">
                  <c:v>15.42</c:v>
                </c:pt>
                <c:pt idx="64">
                  <c:v>15.71</c:v>
                </c:pt>
                <c:pt idx="65">
                  <c:v>16.010000000000002</c:v>
                </c:pt>
                <c:pt idx="66">
                  <c:v>15.76</c:v>
                </c:pt>
                <c:pt idx="67">
                  <c:v>15.09</c:v>
                </c:pt>
                <c:pt idx="68">
                  <c:v>15.22</c:v>
                </c:pt>
                <c:pt idx="69">
                  <c:v>14.95</c:v>
                </c:pt>
                <c:pt idx="70">
                  <c:v>14.81</c:v>
                </c:pt>
                <c:pt idx="71">
                  <c:v>14.88</c:v>
                </c:pt>
                <c:pt idx="72">
                  <c:v>15.45</c:v>
                </c:pt>
                <c:pt idx="73">
                  <c:v>14.55</c:v>
                </c:pt>
                <c:pt idx="74">
                  <c:v>15.61</c:v>
                </c:pt>
                <c:pt idx="75">
                  <c:v>15.16</c:v>
                </c:pt>
                <c:pt idx="76">
                  <c:v>14.99</c:v>
                </c:pt>
                <c:pt idx="77">
                  <c:v>14.97</c:v>
                </c:pt>
                <c:pt idx="78">
                  <c:v>14.4</c:v>
                </c:pt>
                <c:pt idx="79">
                  <c:v>14.73</c:v>
                </c:pt>
                <c:pt idx="80">
                  <c:v>14.8</c:v>
                </c:pt>
                <c:pt idx="81">
                  <c:v>14.78</c:v>
                </c:pt>
                <c:pt idx="82">
                  <c:v>14.81</c:v>
                </c:pt>
                <c:pt idx="83">
                  <c:v>15.09</c:v>
                </c:pt>
                <c:pt idx="84">
                  <c:v>15.25</c:v>
                </c:pt>
                <c:pt idx="85">
                  <c:v>15.23</c:v>
                </c:pt>
                <c:pt idx="86">
                  <c:v>15.61</c:v>
                </c:pt>
                <c:pt idx="87">
                  <c:v>15.77</c:v>
                </c:pt>
                <c:pt idx="88">
                  <c:v>15.68</c:v>
                </c:pt>
                <c:pt idx="89">
                  <c:v>15.63</c:v>
                </c:pt>
                <c:pt idx="90">
                  <c:v>15.26</c:v>
                </c:pt>
                <c:pt idx="91">
                  <c:v>14.83</c:v>
                </c:pt>
                <c:pt idx="92">
                  <c:v>14.63</c:v>
                </c:pt>
                <c:pt idx="93">
                  <c:v>14.34</c:v>
                </c:pt>
                <c:pt idx="94">
                  <c:v>14.06</c:v>
                </c:pt>
                <c:pt idx="95">
                  <c:v>14.38</c:v>
                </c:pt>
              </c:numCache>
            </c:numRef>
          </c:val>
          <c:smooth val="0"/>
          <c:extLst>
            <c:ext xmlns:c16="http://schemas.microsoft.com/office/drawing/2014/chart" uri="{C3380CC4-5D6E-409C-BE32-E72D297353CC}">
              <c16:uniqueId val="{00000002-DCE3-450D-BC0B-682D032F0309}"/>
            </c:ext>
          </c:extLst>
        </c:ser>
        <c:ser>
          <c:idx val="4"/>
          <c:order val="3"/>
          <c:tx>
            <c:strRef>
              <c:f>DATA!$F$624</c:f>
              <c:strCache>
                <c:ptCount val="1"/>
                <c:pt idx="0">
                  <c:v>MINERA BOROO MISQUICHILCA</c:v>
                </c:pt>
              </c:strCache>
            </c:strRef>
          </c:tx>
          <c:spPr>
            <a:ln w="19050" cap="rnd" cmpd="sng" algn="ctr">
              <a:solidFill>
                <a:schemeClr val="accent5"/>
              </a:solidFill>
              <a:prstDash val="solid"/>
              <a:round/>
            </a:ln>
            <a:effectLst/>
          </c:spPr>
          <c:marker>
            <c:spPr>
              <a:noFill/>
              <a:ln w="6350" cap="flat" cmpd="sng" algn="ctr">
                <a:noFill/>
                <a:prstDash val="solid"/>
                <a:round/>
              </a:ln>
              <a:effectLst/>
            </c:spPr>
          </c:marker>
          <c:cat>
            <c:numRef>
              <c:f>DATA!$B$625:$B$720</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DATA!$U$625:$U$720</c:f>
              <c:numCache>
                <c:formatCode>General</c:formatCode>
                <c:ptCount val="96"/>
                <c:pt idx="0">
                  <c:v>12.42</c:v>
                </c:pt>
                <c:pt idx="1">
                  <c:v>12.35</c:v>
                </c:pt>
                <c:pt idx="2">
                  <c:v>12.24</c:v>
                </c:pt>
                <c:pt idx="3">
                  <c:v>12.3</c:v>
                </c:pt>
                <c:pt idx="4">
                  <c:v>12.43</c:v>
                </c:pt>
                <c:pt idx="5">
                  <c:v>12.4</c:v>
                </c:pt>
                <c:pt idx="6">
                  <c:v>12.13</c:v>
                </c:pt>
                <c:pt idx="7">
                  <c:v>12.27</c:v>
                </c:pt>
                <c:pt idx="8">
                  <c:v>12.33</c:v>
                </c:pt>
                <c:pt idx="9">
                  <c:v>12.48</c:v>
                </c:pt>
                <c:pt idx="10">
                  <c:v>12.39</c:v>
                </c:pt>
                <c:pt idx="11">
                  <c:v>12.51</c:v>
                </c:pt>
                <c:pt idx="12">
                  <c:v>12.51</c:v>
                </c:pt>
                <c:pt idx="13">
                  <c:v>12.4</c:v>
                </c:pt>
                <c:pt idx="14">
                  <c:v>12.32</c:v>
                </c:pt>
                <c:pt idx="15">
                  <c:v>12.35</c:v>
                </c:pt>
                <c:pt idx="16">
                  <c:v>12.26</c:v>
                </c:pt>
                <c:pt idx="17">
                  <c:v>12.4</c:v>
                </c:pt>
                <c:pt idx="18">
                  <c:v>12.47</c:v>
                </c:pt>
                <c:pt idx="19">
                  <c:v>12.44</c:v>
                </c:pt>
                <c:pt idx="20">
                  <c:v>12.54</c:v>
                </c:pt>
                <c:pt idx="21">
                  <c:v>12.75</c:v>
                </c:pt>
                <c:pt idx="22">
                  <c:v>12.77</c:v>
                </c:pt>
                <c:pt idx="23">
                  <c:v>12.72</c:v>
                </c:pt>
                <c:pt idx="24">
                  <c:v>12.57</c:v>
                </c:pt>
                <c:pt idx="25">
                  <c:v>12.5</c:v>
                </c:pt>
                <c:pt idx="26">
                  <c:v>12.42</c:v>
                </c:pt>
                <c:pt idx="27">
                  <c:v>12.26</c:v>
                </c:pt>
                <c:pt idx="28">
                  <c:v>12.43</c:v>
                </c:pt>
                <c:pt idx="29">
                  <c:v>12.35</c:v>
                </c:pt>
                <c:pt idx="30">
                  <c:v>12.31</c:v>
                </c:pt>
                <c:pt idx="31">
                  <c:v>12.51</c:v>
                </c:pt>
                <c:pt idx="32">
                  <c:v>12.46</c:v>
                </c:pt>
                <c:pt idx="33">
                  <c:v>12.56</c:v>
                </c:pt>
                <c:pt idx="34">
                  <c:v>12.46</c:v>
                </c:pt>
                <c:pt idx="35">
                  <c:v>12.28</c:v>
                </c:pt>
                <c:pt idx="36">
                  <c:v>12.31</c:v>
                </c:pt>
                <c:pt idx="37">
                  <c:v>12.17</c:v>
                </c:pt>
                <c:pt idx="38">
                  <c:v>12.21</c:v>
                </c:pt>
                <c:pt idx="39">
                  <c:v>12.31</c:v>
                </c:pt>
                <c:pt idx="40">
                  <c:v>12.24</c:v>
                </c:pt>
                <c:pt idx="41">
                  <c:v>12.36</c:v>
                </c:pt>
                <c:pt idx="42">
                  <c:v>12.23</c:v>
                </c:pt>
                <c:pt idx="43">
                  <c:v>12.12</c:v>
                </c:pt>
                <c:pt idx="44">
                  <c:v>12.35</c:v>
                </c:pt>
                <c:pt idx="45">
                  <c:v>10.85</c:v>
                </c:pt>
                <c:pt idx="46">
                  <c:v>10.93</c:v>
                </c:pt>
                <c:pt idx="47">
                  <c:v>12.33</c:v>
                </c:pt>
                <c:pt idx="48">
                  <c:v>12.02</c:v>
                </c:pt>
                <c:pt idx="49">
                  <c:v>11.88</c:v>
                </c:pt>
                <c:pt idx="50">
                  <c:v>11.81</c:v>
                </c:pt>
                <c:pt idx="51">
                  <c:v>11.93</c:v>
                </c:pt>
                <c:pt idx="52">
                  <c:v>12.1</c:v>
                </c:pt>
                <c:pt idx="53">
                  <c:v>12.38</c:v>
                </c:pt>
                <c:pt idx="54">
                  <c:v>13.28</c:v>
                </c:pt>
                <c:pt idx="55">
                  <c:v>13.25</c:v>
                </c:pt>
                <c:pt idx="56">
                  <c:v>13.12</c:v>
                </c:pt>
                <c:pt idx="57">
                  <c:v>13.08</c:v>
                </c:pt>
                <c:pt idx="58">
                  <c:v>13.18</c:v>
                </c:pt>
                <c:pt idx="59">
                  <c:v>13.26</c:v>
                </c:pt>
                <c:pt idx="60">
                  <c:v>13.14</c:v>
                </c:pt>
                <c:pt idx="61">
                  <c:v>13.36</c:v>
                </c:pt>
                <c:pt idx="62">
                  <c:v>13.38</c:v>
                </c:pt>
                <c:pt idx="63">
                  <c:v>13.19</c:v>
                </c:pt>
                <c:pt idx="64">
                  <c:v>13.22</c:v>
                </c:pt>
                <c:pt idx="65">
                  <c:v>13.34</c:v>
                </c:pt>
                <c:pt idx="66">
                  <c:v>13.25</c:v>
                </c:pt>
                <c:pt idx="67">
                  <c:v>13.18</c:v>
                </c:pt>
                <c:pt idx="68">
                  <c:v>13.22</c:v>
                </c:pt>
                <c:pt idx="69">
                  <c:v>13.23</c:v>
                </c:pt>
                <c:pt idx="70">
                  <c:v>12.89</c:v>
                </c:pt>
                <c:pt idx="71">
                  <c:v>12.68</c:v>
                </c:pt>
                <c:pt idx="72">
                  <c:v>12.59</c:v>
                </c:pt>
                <c:pt idx="73">
                  <c:v>12.83</c:v>
                </c:pt>
                <c:pt idx="74">
                  <c:v>13.2</c:v>
                </c:pt>
                <c:pt idx="75">
                  <c:v>13.41</c:v>
                </c:pt>
                <c:pt idx="76">
                  <c:v>13.33</c:v>
                </c:pt>
                <c:pt idx="77">
                  <c:v>13.14</c:v>
                </c:pt>
                <c:pt idx="78">
                  <c:v>13.05</c:v>
                </c:pt>
                <c:pt idx="79">
                  <c:v>12.99</c:v>
                </c:pt>
                <c:pt idx="80">
                  <c:v>13.07</c:v>
                </c:pt>
                <c:pt idx="81">
                  <c:v>13.19</c:v>
                </c:pt>
                <c:pt idx="82">
                  <c:v>13.21</c:v>
                </c:pt>
                <c:pt idx="83">
                  <c:v>13.1</c:v>
                </c:pt>
                <c:pt idx="84">
                  <c:v>12.13</c:v>
                </c:pt>
                <c:pt idx="85">
                  <c:v>12.34</c:v>
                </c:pt>
                <c:pt idx="86">
                  <c:v>12.38</c:v>
                </c:pt>
                <c:pt idx="87">
                  <c:v>12.5</c:v>
                </c:pt>
                <c:pt idx="88">
                  <c:v>12.38</c:v>
                </c:pt>
                <c:pt idx="89">
                  <c:v>12.49</c:v>
                </c:pt>
                <c:pt idx="90">
                  <c:v>12.33</c:v>
                </c:pt>
                <c:pt idx="91">
                  <c:v>12.39</c:v>
                </c:pt>
                <c:pt idx="92">
                  <c:v>12.5</c:v>
                </c:pt>
                <c:pt idx="93">
                  <c:v>12.55</c:v>
                </c:pt>
                <c:pt idx="94">
                  <c:v>12.56</c:v>
                </c:pt>
                <c:pt idx="95">
                  <c:v>12.53</c:v>
                </c:pt>
              </c:numCache>
            </c:numRef>
          </c:val>
          <c:smooth val="0"/>
          <c:extLst>
            <c:ext xmlns:c16="http://schemas.microsoft.com/office/drawing/2014/chart" uri="{C3380CC4-5D6E-409C-BE32-E72D297353CC}">
              <c16:uniqueId val="{00000003-DCE3-450D-BC0B-682D032F0309}"/>
            </c:ext>
          </c:extLst>
        </c:ser>
        <c:ser>
          <c:idx val="0"/>
          <c:order val="4"/>
          <c:tx>
            <c:strRef>
              <c:f>DATA!$G$624</c:f>
              <c:strCache>
                <c:ptCount val="1"/>
                <c:pt idx="0">
                  <c:v>MINERA LOS QUENUALES</c:v>
                </c:pt>
              </c:strCache>
            </c:strRef>
          </c:tx>
          <c:spPr>
            <a:ln w="19050" cap="rnd" cmpd="sng" algn="ctr">
              <a:solidFill>
                <a:schemeClr val="accent1"/>
              </a:solidFill>
              <a:prstDash val="solid"/>
              <a:round/>
            </a:ln>
            <a:effectLst/>
          </c:spPr>
          <c:marker>
            <c:spPr>
              <a:noFill/>
              <a:ln w="6350" cap="flat" cmpd="sng" algn="ctr">
                <a:noFill/>
                <a:prstDash val="solid"/>
                <a:round/>
              </a:ln>
              <a:effectLst/>
            </c:spPr>
          </c:marker>
          <c:cat>
            <c:numRef>
              <c:f>DATA!$B$625:$B$720</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DATA!$V$625:$V$720</c:f>
              <c:numCache>
                <c:formatCode>General</c:formatCode>
                <c:ptCount val="96"/>
                <c:pt idx="0">
                  <c:v>12.28</c:v>
                </c:pt>
                <c:pt idx="1">
                  <c:v>12.53</c:v>
                </c:pt>
                <c:pt idx="2">
                  <c:v>12.22</c:v>
                </c:pt>
                <c:pt idx="3">
                  <c:v>11.63</c:v>
                </c:pt>
                <c:pt idx="4">
                  <c:v>11.47</c:v>
                </c:pt>
                <c:pt idx="5">
                  <c:v>11.73</c:v>
                </c:pt>
                <c:pt idx="6">
                  <c:v>12.09</c:v>
                </c:pt>
                <c:pt idx="7">
                  <c:v>12.27</c:v>
                </c:pt>
                <c:pt idx="8">
                  <c:v>12.84</c:v>
                </c:pt>
                <c:pt idx="9">
                  <c:v>12.97</c:v>
                </c:pt>
                <c:pt idx="10">
                  <c:v>13.25</c:v>
                </c:pt>
                <c:pt idx="11">
                  <c:v>13.36</c:v>
                </c:pt>
                <c:pt idx="12">
                  <c:v>13.13</c:v>
                </c:pt>
                <c:pt idx="13">
                  <c:v>13.25</c:v>
                </c:pt>
                <c:pt idx="14">
                  <c:v>13.02</c:v>
                </c:pt>
                <c:pt idx="15">
                  <c:v>13.09</c:v>
                </c:pt>
                <c:pt idx="16">
                  <c:v>13.14</c:v>
                </c:pt>
                <c:pt idx="17">
                  <c:v>13.17</c:v>
                </c:pt>
                <c:pt idx="18">
                  <c:v>12.92</c:v>
                </c:pt>
                <c:pt idx="19">
                  <c:v>12.7</c:v>
                </c:pt>
                <c:pt idx="20">
                  <c:v>12.38</c:v>
                </c:pt>
                <c:pt idx="21">
                  <c:v>11.88</c:v>
                </c:pt>
                <c:pt idx="22">
                  <c:v>11.74</c:v>
                </c:pt>
                <c:pt idx="23">
                  <c:v>11.16</c:v>
                </c:pt>
                <c:pt idx="24">
                  <c:v>10.43</c:v>
                </c:pt>
                <c:pt idx="25">
                  <c:v>10.48</c:v>
                </c:pt>
                <c:pt idx="26">
                  <c:v>10.119999999999999</c:v>
                </c:pt>
                <c:pt idx="27">
                  <c:v>10.220000000000001</c:v>
                </c:pt>
                <c:pt idx="28">
                  <c:v>9.4600000000000009</c:v>
                </c:pt>
                <c:pt idx="29">
                  <c:v>10.210000000000001</c:v>
                </c:pt>
                <c:pt idx="30">
                  <c:v>10.16</c:v>
                </c:pt>
                <c:pt idx="31">
                  <c:v>10.050000000000001</c:v>
                </c:pt>
                <c:pt idx="32">
                  <c:v>10.35</c:v>
                </c:pt>
                <c:pt idx="33">
                  <c:v>10.74</c:v>
                </c:pt>
                <c:pt idx="34">
                  <c:v>10.77</c:v>
                </c:pt>
                <c:pt idx="35">
                  <c:v>11.06</c:v>
                </c:pt>
                <c:pt idx="36">
                  <c:v>11.47</c:v>
                </c:pt>
                <c:pt idx="37">
                  <c:v>11.54</c:v>
                </c:pt>
                <c:pt idx="38">
                  <c:v>11.79</c:v>
                </c:pt>
                <c:pt idx="39">
                  <c:v>12.14</c:v>
                </c:pt>
                <c:pt idx="40">
                  <c:v>12.52</c:v>
                </c:pt>
                <c:pt idx="41">
                  <c:v>13.08</c:v>
                </c:pt>
                <c:pt idx="42">
                  <c:v>12.78</c:v>
                </c:pt>
                <c:pt idx="43">
                  <c:v>12.96</c:v>
                </c:pt>
                <c:pt idx="44">
                  <c:v>13.18</c:v>
                </c:pt>
                <c:pt idx="45">
                  <c:v>13.19</c:v>
                </c:pt>
                <c:pt idx="46">
                  <c:v>13.08</c:v>
                </c:pt>
                <c:pt idx="47">
                  <c:v>12.98</c:v>
                </c:pt>
                <c:pt idx="48">
                  <c:v>12.24</c:v>
                </c:pt>
                <c:pt idx="49">
                  <c:v>11.25</c:v>
                </c:pt>
                <c:pt idx="50">
                  <c:v>11.04</c:v>
                </c:pt>
                <c:pt idx="51">
                  <c:v>10.9</c:v>
                </c:pt>
                <c:pt idx="52">
                  <c:v>11.18</c:v>
                </c:pt>
                <c:pt idx="53">
                  <c:v>11.67</c:v>
                </c:pt>
                <c:pt idx="54">
                  <c:v>11.67</c:v>
                </c:pt>
                <c:pt idx="55">
                  <c:v>11.61</c:v>
                </c:pt>
                <c:pt idx="56">
                  <c:v>11.93</c:v>
                </c:pt>
                <c:pt idx="57">
                  <c:v>12.15</c:v>
                </c:pt>
                <c:pt idx="58">
                  <c:v>12.02</c:v>
                </c:pt>
                <c:pt idx="59">
                  <c:v>11.99</c:v>
                </c:pt>
                <c:pt idx="60">
                  <c:v>11.95</c:v>
                </c:pt>
                <c:pt idx="61">
                  <c:v>11.65</c:v>
                </c:pt>
                <c:pt idx="62">
                  <c:v>11.78</c:v>
                </c:pt>
                <c:pt idx="63">
                  <c:v>11.79</c:v>
                </c:pt>
                <c:pt idx="64">
                  <c:v>11.46</c:v>
                </c:pt>
                <c:pt idx="65">
                  <c:v>11.05</c:v>
                </c:pt>
                <c:pt idx="66">
                  <c:v>10.88</c:v>
                </c:pt>
                <c:pt idx="67">
                  <c:v>10.79</c:v>
                </c:pt>
                <c:pt idx="68">
                  <c:v>10.51</c:v>
                </c:pt>
                <c:pt idx="69">
                  <c:v>10.07</c:v>
                </c:pt>
                <c:pt idx="70">
                  <c:v>9.61</c:v>
                </c:pt>
                <c:pt idx="71">
                  <c:v>9.2899999999999991</c:v>
                </c:pt>
                <c:pt idx="72">
                  <c:v>8.94</c:v>
                </c:pt>
                <c:pt idx="73">
                  <c:v>8.8699999999999992</c:v>
                </c:pt>
                <c:pt idx="74">
                  <c:v>8.67</c:v>
                </c:pt>
                <c:pt idx="75">
                  <c:v>8.6300000000000008</c:v>
                </c:pt>
                <c:pt idx="76">
                  <c:v>8.68</c:v>
                </c:pt>
                <c:pt idx="77">
                  <c:v>8.49</c:v>
                </c:pt>
                <c:pt idx="78">
                  <c:v>8.7200000000000006</c:v>
                </c:pt>
                <c:pt idx="79">
                  <c:v>9.25</c:v>
                </c:pt>
                <c:pt idx="80">
                  <c:v>9.74</c:v>
                </c:pt>
                <c:pt idx="81">
                  <c:v>9.99</c:v>
                </c:pt>
                <c:pt idx="82">
                  <c:v>10.19</c:v>
                </c:pt>
                <c:pt idx="83">
                  <c:v>10.65</c:v>
                </c:pt>
                <c:pt idx="84">
                  <c:v>11.11</c:v>
                </c:pt>
                <c:pt idx="85">
                  <c:v>11.1</c:v>
                </c:pt>
                <c:pt idx="86">
                  <c:v>10.95</c:v>
                </c:pt>
                <c:pt idx="87">
                  <c:v>11.19</c:v>
                </c:pt>
                <c:pt idx="88">
                  <c:v>11.59</c:v>
                </c:pt>
                <c:pt idx="89">
                  <c:v>11.84</c:v>
                </c:pt>
                <c:pt idx="90">
                  <c:v>11.63</c:v>
                </c:pt>
                <c:pt idx="91">
                  <c:v>11.8</c:v>
                </c:pt>
                <c:pt idx="92">
                  <c:v>12.49</c:v>
                </c:pt>
                <c:pt idx="93">
                  <c:v>12.82</c:v>
                </c:pt>
                <c:pt idx="94">
                  <c:v>12.91</c:v>
                </c:pt>
                <c:pt idx="95">
                  <c:v>12.84</c:v>
                </c:pt>
              </c:numCache>
            </c:numRef>
          </c:val>
          <c:smooth val="0"/>
          <c:extLst>
            <c:ext xmlns:c16="http://schemas.microsoft.com/office/drawing/2014/chart" uri="{C3380CC4-5D6E-409C-BE32-E72D297353CC}">
              <c16:uniqueId val="{00000004-DCE3-450D-BC0B-682D032F0309}"/>
            </c:ext>
          </c:extLst>
        </c:ser>
        <c:ser>
          <c:idx val="5"/>
          <c:order val="5"/>
          <c:tx>
            <c:strRef>
              <c:f>DATA!$H$624</c:f>
              <c:strCache>
                <c:ptCount val="1"/>
                <c:pt idx="0">
                  <c:v>MINERA MARSA</c:v>
                </c:pt>
              </c:strCache>
            </c:strRef>
          </c:tx>
          <c:spPr>
            <a:ln w="19050" cap="rnd" cmpd="sng" algn="ctr">
              <a:solidFill>
                <a:schemeClr val="accent6"/>
              </a:solidFill>
              <a:prstDash val="solid"/>
              <a:round/>
            </a:ln>
            <a:effectLst/>
          </c:spPr>
          <c:marker>
            <c:symbol val="square"/>
            <c:size val="4"/>
            <c:spPr>
              <a:noFill/>
              <a:ln w="6350" cap="flat" cmpd="sng" algn="ctr">
                <a:noFill/>
                <a:prstDash val="solid"/>
                <a:round/>
              </a:ln>
              <a:effectLst/>
            </c:spPr>
          </c:marker>
          <c:cat>
            <c:numRef>
              <c:f>DATA!$B$625:$B$720</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DATA!$W$625:$W$720</c:f>
              <c:numCache>
                <c:formatCode>General</c:formatCode>
                <c:ptCount val="96"/>
                <c:pt idx="0">
                  <c:v>14.33</c:v>
                </c:pt>
                <c:pt idx="1">
                  <c:v>14.52</c:v>
                </c:pt>
                <c:pt idx="2">
                  <c:v>14.43</c:v>
                </c:pt>
                <c:pt idx="3">
                  <c:v>14.24</c:v>
                </c:pt>
                <c:pt idx="4">
                  <c:v>14.22</c:v>
                </c:pt>
                <c:pt idx="5">
                  <c:v>13.93</c:v>
                </c:pt>
                <c:pt idx="6">
                  <c:v>13.64</c:v>
                </c:pt>
                <c:pt idx="7">
                  <c:v>13.51</c:v>
                </c:pt>
                <c:pt idx="8">
                  <c:v>13.96</c:v>
                </c:pt>
                <c:pt idx="9">
                  <c:v>13.98</c:v>
                </c:pt>
                <c:pt idx="10">
                  <c:v>14.57</c:v>
                </c:pt>
                <c:pt idx="11">
                  <c:v>14.84</c:v>
                </c:pt>
                <c:pt idx="12">
                  <c:v>15</c:v>
                </c:pt>
                <c:pt idx="13">
                  <c:v>15.15</c:v>
                </c:pt>
                <c:pt idx="14">
                  <c:v>15.29</c:v>
                </c:pt>
                <c:pt idx="15">
                  <c:v>14.92</c:v>
                </c:pt>
                <c:pt idx="16">
                  <c:v>14.93</c:v>
                </c:pt>
                <c:pt idx="17">
                  <c:v>14.6</c:v>
                </c:pt>
                <c:pt idx="18">
                  <c:v>14.64</c:v>
                </c:pt>
                <c:pt idx="19">
                  <c:v>14.5</c:v>
                </c:pt>
                <c:pt idx="20">
                  <c:v>14.62</c:v>
                </c:pt>
                <c:pt idx="21">
                  <c:v>14.67</c:v>
                </c:pt>
                <c:pt idx="22">
                  <c:v>14.73</c:v>
                </c:pt>
                <c:pt idx="23">
                  <c:v>14.71</c:v>
                </c:pt>
                <c:pt idx="24">
                  <c:v>15</c:v>
                </c:pt>
                <c:pt idx="25">
                  <c:v>14.17</c:v>
                </c:pt>
                <c:pt idx="26">
                  <c:v>13.65</c:v>
                </c:pt>
                <c:pt idx="27">
                  <c:v>13.62</c:v>
                </c:pt>
                <c:pt idx="28">
                  <c:v>12.42</c:v>
                </c:pt>
                <c:pt idx="29">
                  <c:v>10.69</c:v>
                </c:pt>
                <c:pt idx="30">
                  <c:v>10.56</c:v>
                </c:pt>
                <c:pt idx="31">
                  <c:v>10.65</c:v>
                </c:pt>
                <c:pt idx="32">
                  <c:v>10.8</c:v>
                </c:pt>
                <c:pt idx="33">
                  <c:v>10.74</c:v>
                </c:pt>
                <c:pt idx="34">
                  <c:v>10.72</c:v>
                </c:pt>
                <c:pt idx="35">
                  <c:v>10.72</c:v>
                </c:pt>
                <c:pt idx="36">
                  <c:v>10.79</c:v>
                </c:pt>
                <c:pt idx="37">
                  <c:v>10.78</c:v>
                </c:pt>
                <c:pt idx="38">
                  <c:v>10.66</c:v>
                </c:pt>
                <c:pt idx="39">
                  <c:v>10.45</c:v>
                </c:pt>
                <c:pt idx="40">
                  <c:v>10.050000000000001</c:v>
                </c:pt>
                <c:pt idx="41">
                  <c:v>10.29</c:v>
                </c:pt>
                <c:pt idx="42">
                  <c:v>11.18</c:v>
                </c:pt>
                <c:pt idx="43">
                  <c:v>12.04</c:v>
                </c:pt>
                <c:pt idx="44">
                  <c:v>12</c:v>
                </c:pt>
                <c:pt idx="45">
                  <c:v>12.14</c:v>
                </c:pt>
                <c:pt idx="46">
                  <c:v>12</c:v>
                </c:pt>
                <c:pt idx="47">
                  <c:v>12.27</c:v>
                </c:pt>
                <c:pt idx="48">
                  <c:v>12.34</c:v>
                </c:pt>
                <c:pt idx="49">
                  <c:v>12.71</c:v>
                </c:pt>
                <c:pt idx="50">
                  <c:v>13.25</c:v>
                </c:pt>
                <c:pt idx="51">
                  <c:v>13.12</c:v>
                </c:pt>
                <c:pt idx="52">
                  <c:v>13.05</c:v>
                </c:pt>
                <c:pt idx="53">
                  <c:v>13.44</c:v>
                </c:pt>
                <c:pt idx="54">
                  <c:v>13.45</c:v>
                </c:pt>
                <c:pt idx="55">
                  <c:v>13.48</c:v>
                </c:pt>
                <c:pt idx="56">
                  <c:v>13.5</c:v>
                </c:pt>
                <c:pt idx="57">
                  <c:v>13.73</c:v>
                </c:pt>
                <c:pt idx="58">
                  <c:v>14.15</c:v>
                </c:pt>
                <c:pt idx="59">
                  <c:v>13.91</c:v>
                </c:pt>
                <c:pt idx="60">
                  <c:v>14.07</c:v>
                </c:pt>
                <c:pt idx="61">
                  <c:v>13.95</c:v>
                </c:pt>
                <c:pt idx="62">
                  <c:v>13.98</c:v>
                </c:pt>
                <c:pt idx="63">
                  <c:v>14.17</c:v>
                </c:pt>
                <c:pt idx="64">
                  <c:v>14.04</c:v>
                </c:pt>
                <c:pt idx="65">
                  <c:v>14.04</c:v>
                </c:pt>
                <c:pt idx="66">
                  <c:v>13.78</c:v>
                </c:pt>
                <c:pt idx="67">
                  <c:v>13.24</c:v>
                </c:pt>
                <c:pt idx="68">
                  <c:v>13.1</c:v>
                </c:pt>
                <c:pt idx="69">
                  <c:v>13.47</c:v>
                </c:pt>
                <c:pt idx="70">
                  <c:v>13.38</c:v>
                </c:pt>
                <c:pt idx="71">
                  <c:v>13.93</c:v>
                </c:pt>
                <c:pt idx="72">
                  <c:v>14.17</c:v>
                </c:pt>
                <c:pt idx="73">
                  <c:v>14.2</c:v>
                </c:pt>
                <c:pt idx="74">
                  <c:v>14.44</c:v>
                </c:pt>
                <c:pt idx="75">
                  <c:v>14.83</c:v>
                </c:pt>
                <c:pt idx="76">
                  <c:v>14.8</c:v>
                </c:pt>
                <c:pt idx="77">
                  <c:v>14.05</c:v>
                </c:pt>
                <c:pt idx="78">
                  <c:v>12.96</c:v>
                </c:pt>
                <c:pt idx="79">
                  <c:v>12.77</c:v>
                </c:pt>
                <c:pt idx="80">
                  <c:v>11.68</c:v>
                </c:pt>
                <c:pt idx="81">
                  <c:v>10.82</c:v>
                </c:pt>
                <c:pt idx="82">
                  <c:v>10.7</c:v>
                </c:pt>
                <c:pt idx="83">
                  <c:v>10.69</c:v>
                </c:pt>
                <c:pt idx="84">
                  <c:v>10.8</c:v>
                </c:pt>
                <c:pt idx="85">
                  <c:v>10.82</c:v>
                </c:pt>
                <c:pt idx="86">
                  <c:v>10.85</c:v>
                </c:pt>
                <c:pt idx="87">
                  <c:v>10.71</c:v>
                </c:pt>
                <c:pt idx="88">
                  <c:v>10.58</c:v>
                </c:pt>
                <c:pt idx="89">
                  <c:v>10.72</c:v>
                </c:pt>
                <c:pt idx="90">
                  <c:v>12.33</c:v>
                </c:pt>
                <c:pt idx="91">
                  <c:v>13.84</c:v>
                </c:pt>
                <c:pt idx="92">
                  <c:v>14.23</c:v>
                </c:pt>
                <c:pt idx="93">
                  <c:v>13.95</c:v>
                </c:pt>
                <c:pt idx="94">
                  <c:v>13.47</c:v>
                </c:pt>
                <c:pt idx="95">
                  <c:v>14.43</c:v>
                </c:pt>
              </c:numCache>
            </c:numRef>
          </c:val>
          <c:smooth val="0"/>
          <c:extLst>
            <c:ext xmlns:c16="http://schemas.microsoft.com/office/drawing/2014/chart" uri="{C3380CC4-5D6E-409C-BE32-E72D297353CC}">
              <c16:uniqueId val="{00000005-DCE3-450D-BC0B-682D032F0309}"/>
            </c:ext>
          </c:extLst>
        </c:ser>
        <c:ser>
          <c:idx val="6"/>
          <c:order val="6"/>
          <c:tx>
            <c:strRef>
              <c:f>DATA!$I$624</c:f>
              <c:strCache>
                <c:ptCount val="1"/>
                <c:pt idx="0">
                  <c:v>MINERA MISKY MAYO</c:v>
                </c:pt>
              </c:strCache>
            </c:strRef>
          </c:tx>
          <c:spPr>
            <a:ln w="19050" cap="rnd" cmpd="sng" algn="ctr">
              <a:solidFill>
                <a:schemeClr val="accent1">
                  <a:lumMod val="60000"/>
                </a:schemeClr>
              </a:solidFill>
              <a:prstDash val="solid"/>
              <a:round/>
            </a:ln>
            <a:effectLst/>
          </c:spPr>
          <c:marker>
            <c:symbol val="diamond"/>
            <c:size val="7"/>
            <c:spPr>
              <a:noFill/>
              <a:ln w="6350" cap="flat" cmpd="sng" algn="ctr">
                <a:noFill/>
                <a:prstDash val="solid"/>
                <a:round/>
              </a:ln>
              <a:effectLst/>
            </c:spPr>
          </c:marker>
          <c:cat>
            <c:numRef>
              <c:f>DATA!$B$625:$B$720</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DATA!$X$625:$X$720</c:f>
              <c:numCache>
                <c:formatCode>General</c:formatCode>
                <c:ptCount val="96"/>
                <c:pt idx="0">
                  <c:v>12.53</c:v>
                </c:pt>
                <c:pt idx="1">
                  <c:v>12.13</c:v>
                </c:pt>
                <c:pt idx="2">
                  <c:v>12.11</c:v>
                </c:pt>
                <c:pt idx="3">
                  <c:v>12.1</c:v>
                </c:pt>
                <c:pt idx="4">
                  <c:v>12.09</c:v>
                </c:pt>
                <c:pt idx="5">
                  <c:v>12.16</c:v>
                </c:pt>
                <c:pt idx="6">
                  <c:v>12.03</c:v>
                </c:pt>
                <c:pt idx="7">
                  <c:v>11.96</c:v>
                </c:pt>
                <c:pt idx="8">
                  <c:v>11.89</c:v>
                </c:pt>
                <c:pt idx="9">
                  <c:v>11.92</c:v>
                </c:pt>
                <c:pt idx="10">
                  <c:v>11.91</c:v>
                </c:pt>
                <c:pt idx="11">
                  <c:v>11.98</c:v>
                </c:pt>
                <c:pt idx="12">
                  <c:v>12.13</c:v>
                </c:pt>
                <c:pt idx="13">
                  <c:v>12.26</c:v>
                </c:pt>
                <c:pt idx="14">
                  <c:v>12.38</c:v>
                </c:pt>
                <c:pt idx="15">
                  <c:v>11.96</c:v>
                </c:pt>
                <c:pt idx="16">
                  <c:v>11.25</c:v>
                </c:pt>
                <c:pt idx="17">
                  <c:v>12.18</c:v>
                </c:pt>
                <c:pt idx="18">
                  <c:v>12.44</c:v>
                </c:pt>
                <c:pt idx="19">
                  <c:v>12.23</c:v>
                </c:pt>
                <c:pt idx="20">
                  <c:v>12.14</c:v>
                </c:pt>
                <c:pt idx="21">
                  <c:v>12.31</c:v>
                </c:pt>
                <c:pt idx="22">
                  <c:v>12.32</c:v>
                </c:pt>
                <c:pt idx="23">
                  <c:v>12.25</c:v>
                </c:pt>
                <c:pt idx="24">
                  <c:v>12.28</c:v>
                </c:pt>
                <c:pt idx="25">
                  <c:v>12.24</c:v>
                </c:pt>
                <c:pt idx="26">
                  <c:v>12.18</c:v>
                </c:pt>
                <c:pt idx="27">
                  <c:v>12</c:v>
                </c:pt>
                <c:pt idx="28">
                  <c:v>11.95</c:v>
                </c:pt>
                <c:pt idx="29">
                  <c:v>11.72</c:v>
                </c:pt>
                <c:pt idx="30">
                  <c:v>11.62</c:v>
                </c:pt>
                <c:pt idx="31">
                  <c:v>11.81</c:v>
                </c:pt>
                <c:pt idx="32">
                  <c:v>11.94</c:v>
                </c:pt>
                <c:pt idx="33">
                  <c:v>11.94</c:v>
                </c:pt>
                <c:pt idx="34">
                  <c:v>11.67</c:v>
                </c:pt>
                <c:pt idx="35">
                  <c:v>11.51</c:v>
                </c:pt>
                <c:pt idx="36">
                  <c:v>11.9</c:v>
                </c:pt>
                <c:pt idx="37">
                  <c:v>12.01</c:v>
                </c:pt>
                <c:pt idx="38">
                  <c:v>11.3</c:v>
                </c:pt>
                <c:pt idx="39">
                  <c:v>11.25</c:v>
                </c:pt>
                <c:pt idx="40">
                  <c:v>11.86</c:v>
                </c:pt>
                <c:pt idx="41">
                  <c:v>11.95</c:v>
                </c:pt>
                <c:pt idx="42">
                  <c:v>12.07</c:v>
                </c:pt>
                <c:pt idx="43">
                  <c:v>12.05</c:v>
                </c:pt>
                <c:pt idx="44">
                  <c:v>12.02</c:v>
                </c:pt>
                <c:pt idx="45">
                  <c:v>11.98</c:v>
                </c:pt>
                <c:pt idx="46">
                  <c:v>11.95</c:v>
                </c:pt>
                <c:pt idx="47">
                  <c:v>11.94</c:v>
                </c:pt>
                <c:pt idx="48">
                  <c:v>11.34</c:v>
                </c:pt>
                <c:pt idx="49">
                  <c:v>10.83</c:v>
                </c:pt>
                <c:pt idx="50">
                  <c:v>12.07</c:v>
                </c:pt>
                <c:pt idx="51">
                  <c:v>12.12</c:v>
                </c:pt>
                <c:pt idx="52">
                  <c:v>12.15</c:v>
                </c:pt>
                <c:pt idx="53">
                  <c:v>12.06</c:v>
                </c:pt>
                <c:pt idx="54">
                  <c:v>12.04</c:v>
                </c:pt>
                <c:pt idx="55">
                  <c:v>12.29</c:v>
                </c:pt>
                <c:pt idx="56">
                  <c:v>12</c:v>
                </c:pt>
                <c:pt idx="57">
                  <c:v>11.58</c:v>
                </c:pt>
                <c:pt idx="58">
                  <c:v>12</c:v>
                </c:pt>
                <c:pt idx="59">
                  <c:v>12.02</c:v>
                </c:pt>
                <c:pt idx="60">
                  <c:v>12.11</c:v>
                </c:pt>
                <c:pt idx="61">
                  <c:v>12.3</c:v>
                </c:pt>
                <c:pt idx="62">
                  <c:v>11.85</c:v>
                </c:pt>
                <c:pt idx="63">
                  <c:v>11.87</c:v>
                </c:pt>
                <c:pt idx="64">
                  <c:v>12.15</c:v>
                </c:pt>
                <c:pt idx="65">
                  <c:v>11.66</c:v>
                </c:pt>
                <c:pt idx="66">
                  <c:v>11.59</c:v>
                </c:pt>
                <c:pt idx="67">
                  <c:v>12.61</c:v>
                </c:pt>
                <c:pt idx="68">
                  <c:v>12.63</c:v>
                </c:pt>
                <c:pt idx="69">
                  <c:v>12.39</c:v>
                </c:pt>
                <c:pt idx="70">
                  <c:v>12.14</c:v>
                </c:pt>
                <c:pt idx="71">
                  <c:v>12.22</c:v>
                </c:pt>
                <c:pt idx="72">
                  <c:v>12.38</c:v>
                </c:pt>
                <c:pt idx="73">
                  <c:v>11.65</c:v>
                </c:pt>
                <c:pt idx="74">
                  <c:v>11.94</c:v>
                </c:pt>
                <c:pt idx="75">
                  <c:v>11.85</c:v>
                </c:pt>
                <c:pt idx="76">
                  <c:v>12.12</c:v>
                </c:pt>
                <c:pt idx="77">
                  <c:v>12.32</c:v>
                </c:pt>
                <c:pt idx="78">
                  <c:v>12.6</c:v>
                </c:pt>
                <c:pt idx="79">
                  <c:v>12.65</c:v>
                </c:pt>
                <c:pt idx="80">
                  <c:v>12.72</c:v>
                </c:pt>
                <c:pt idx="81">
                  <c:v>12.73</c:v>
                </c:pt>
                <c:pt idx="82">
                  <c:v>12.72</c:v>
                </c:pt>
                <c:pt idx="83">
                  <c:v>12.68</c:v>
                </c:pt>
                <c:pt idx="84">
                  <c:v>12.66</c:v>
                </c:pt>
                <c:pt idx="85">
                  <c:v>12.7</c:v>
                </c:pt>
                <c:pt idx="86">
                  <c:v>12.72</c:v>
                </c:pt>
                <c:pt idx="87">
                  <c:v>12.67</c:v>
                </c:pt>
                <c:pt idx="88">
                  <c:v>12.77</c:v>
                </c:pt>
                <c:pt idx="89">
                  <c:v>11.98</c:v>
                </c:pt>
                <c:pt idx="90">
                  <c:v>12.68</c:v>
                </c:pt>
                <c:pt idx="91">
                  <c:v>12.71</c:v>
                </c:pt>
                <c:pt idx="92">
                  <c:v>12.6</c:v>
                </c:pt>
                <c:pt idx="93">
                  <c:v>12.61</c:v>
                </c:pt>
                <c:pt idx="94">
                  <c:v>12.59</c:v>
                </c:pt>
                <c:pt idx="95">
                  <c:v>12.59</c:v>
                </c:pt>
              </c:numCache>
            </c:numRef>
          </c:val>
          <c:smooth val="0"/>
          <c:extLst>
            <c:ext xmlns:c16="http://schemas.microsoft.com/office/drawing/2014/chart" uri="{C3380CC4-5D6E-409C-BE32-E72D297353CC}">
              <c16:uniqueId val="{00000006-DCE3-450D-BC0B-682D032F0309}"/>
            </c:ext>
          </c:extLst>
        </c:ser>
        <c:ser>
          <c:idx val="7"/>
          <c:order val="7"/>
          <c:tx>
            <c:strRef>
              <c:f>DATA!$J$624</c:f>
              <c:strCache>
                <c:ptCount val="1"/>
                <c:pt idx="0">
                  <c:v>NEXA RESOURCES EL PORVENIR</c:v>
                </c:pt>
              </c:strCache>
            </c:strRef>
          </c:tx>
          <c:spPr>
            <a:ln w="19050" cap="rnd" cmpd="sng" algn="ctr">
              <a:solidFill>
                <a:schemeClr val="accent2">
                  <a:lumMod val="60000"/>
                </a:schemeClr>
              </a:solidFill>
              <a:prstDash val="solid"/>
              <a:round/>
            </a:ln>
            <a:effectLst/>
          </c:spPr>
          <c:marker>
            <c:symbol val="plus"/>
            <c:size val="6"/>
            <c:spPr>
              <a:noFill/>
              <a:ln w="6350" cap="flat" cmpd="sng" algn="ctr">
                <a:noFill/>
                <a:prstDash val="solid"/>
                <a:round/>
              </a:ln>
              <a:effectLst/>
            </c:spPr>
          </c:marker>
          <c:cat>
            <c:numRef>
              <c:f>DATA!$B$625:$B$720</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DATA!$Y$625:$Y$720</c:f>
              <c:numCache>
                <c:formatCode>General</c:formatCode>
                <c:ptCount val="96"/>
                <c:pt idx="0">
                  <c:v>15.16</c:v>
                </c:pt>
                <c:pt idx="1">
                  <c:v>14.23</c:v>
                </c:pt>
                <c:pt idx="2">
                  <c:v>13.62</c:v>
                </c:pt>
                <c:pt idx="3">
                  <c:v>13.24</c:v>
                </c:pt>
                <c:pt idx="4">
                  <c:v>13.49</c:v>
                </c:pt>
                <c:pt idx="5">
                  <c:v>14.94</c:v>
                </c:pt>
                <c:pt idx="6">
                  <c:v>15.23</c:v>
                </c:pt>
                <c:pt idx="7">
                  <c:v>15.46</c:v>
                </c:pt>
                <c:pt idx="8">
                  <c:v>15.54</c:v>
                </c:pt>
                <c:pt idx="9">
                  <c:v>14.56</c:v>
                </c:pt>
                <c:pt idx="10">
                  <c:v>15.08</c:v>
                </c:pt>
                <c:pt idx="11">
                  <c:v>15.11</c:v>
                </c:pt>
                <c:pt idx="12">
                  <c:v>15.19</c:v>
                </c:pt>
                <c:pt idx="13">
                  <c:v>15.68</c:v>
                </c:pt>
                <c:pt idx="14">
                  <c:v>15.7</c:v>
                </c:pt>
                <c:pt idx="15">
                  <c:v>14.76</c:v>
                </c:pt>
                <c:pt idx="16">
                  <c:v>14.84</c:v>
                </c:pt>
                <c:pt idx="17">
                  <c:v>14.68</c:v>
                </c:pt>
                <c:pt idx="18">
                  <c:v>14.9</c:v>
                </c:pt>
                <c:pt idx="19">
                  <c:v>14.13</c:v>
                </c:pt>
                <c:pt idx="20">
                  <c:v>14.26</c:v>
                </c:pt>
                <c:pt idx="21">
                  <c:v>14.37</c:v>
                </c:pt>
                <c:pt idx="22">
                  <c:v>14.18</c:v>
                </c:pt>
                <c:pt idx="23">
                  <c:v>14.42</c:v>
                </c:pt>
                <c:pt idx="24">
                  <c:v>14.18</c:v>
                </c:pt>
                <c:pt idx="25">
                  <c:v>14.05</c:v>
                </c:pt>
                <c:pt idx="26">
                  <c:v>13.6</c:v>
                </c:pt>
                <c:pt idx="27">
                  <c:v>13.59</c:v>
                </c:pt>
                <c:pt idx="28">
                  <c:v>13.41</c:v>
                </c:pt>
                <c:pt idx="29">
                  <c:v>13.72</c:v>
                </c:pt>
                <c:pt idx="30">
                  <c:v>13.9</c:v>
                </c:pt>
                <c:pt idx="31">
                  <c:v>13.92</c:v>
                </c:pt>
                <c:pt idx="32">
                  <c:v>14.15</c:v>
                </c:pt>
                <c:pt idx="33">
                  <c:v>13.96</c:v>
                </c:pt>
                <c:pt idx="34">
                  <c:v>13.86</c:v>
                </c:pt>
                <c:pt idx="35">
                  <c:v>14.26</c:v>
                </c:pt>
                <c:pt idx="36">
                  <c:v>14.84</c:v>
                </c:pt>
                <c:pt idx="37">
                  <c:v>14.91</c:v>
                </c:pt>
                <c:pt idx="38">
                  <c:v>15.21</c:v>
                </c:pt>
                <c:pt idx="39">
                  <c:v>15.49</c:v>
                </c:pt>
                <c:pt idx="40">
                  <c:v>15.07</c:v>
                </c:pt>
                <c:pt idx="41">
                  <c:v>14.83</c:v>
                </c:pt>
                <c:pt idx="42">
                  <c:v>14.96</c:v>
                </c:pt>
                <c:pt idx="43">
                  <c:v>14.85</c:v>
                </c:pt>
                <c:pt idx="44">
                  <c:v>15.3</c:v>
                </c:pt>
                <c:pt idx="45">
                  <c:v>15.57</c:v>
                </c:pt>
                <c:pt idx="46">
                  <c:v>15.6</c:v>
                </c:pt>
                <c:pt idx="47">
                  <c:v>14.82</c:v>
                </c:pt>
                <c:pt idx="48">
                  <c:v>14.88</c:v>
                </c:pt>
                <c:pt idx="49">
                  <c:v>15.17</c:v>
                </c:pt>
                <c:pt idx="50">
                  <c:v>15</c:v>
                </c:pt>
                <c:pt idx="51">
                  <c:v>15.15</c:v>
                </c:pt>
                <c:pt idx="52">
                  <c:v>15.26</c:v>
                </c:pt>
                <c:pt idx="53">
                  <c:v>14.8</c:v>
                </c:pt>
                <c:pt idx="54">
                  <c:v>14.41</c:v>
                </c:pt>
                <c:pt idx="55">
                  <c:v>14.02</c:v>
                </c:pt>
                <c:pt idx="56">
                  <c:v>14.28</c:v>
                </c:pt>
                <c:pt idx="57">
                  <c:v>15.13</c:v>
                </c:pt>
                <c:pt idx="58">
                  <c:v>15.51</c:v>
                </c:pt>
                <c:pt idx="59">
                  <c:v>15.58</c:v>
                </c:pt>
                <c:pt idx="60">
                  <c:v>15.08</c:v>
                </c:pt>
                <c:pt idx="61">
                  <c:v>14.59</c:v>
                </c:pt>
                <c:pt idx="62">
                  <c:v>13.59</c:v>
                </c:pt>
                <c:pt idx="63">
                  <c:v>13.44</c:v>
                </c:pt>
                <c:pt idx="64">
                  <c:v>13.74</c:v>
                </c:pt>
                <c:pt idx="65">
                  <c:v>13.71</c:v>
                </c:pt>
                <c:pt idx="66">
                  <c:v>13.86</c:v>
                </c:pt>
                <c:pt idx="67">
                  <c:v>13.64</c:v>
                </c:pt>
                <c:pt idx="68">
                  <c:v>14.32</c:v>
                </c:pt>
                <c:pt idx="69">
                  <c:v>14.45</c:v>
                </c:pt>
                <c:pt idx="70">
                  <c:v>14.22</c:v>
                </c:pt>
                <c:pt idx="71">
                  <c:v>14.66</c:v>
                </c:pt>
                <c:pt idx="72">
                  <c:v>14.72</c:v>
                </c:pt>
                <c:pt idx="73">
                  <c:v>14.65</c:v>
                </c:pt>
                <c:pt idx="74">
                  <c:v>14.11</c:v>
                </c:pt>
                <c:pt idx="75">
                  <c:v>13.65</c:v>
                </c:pt>
                <c:pt idx="76">
                  <c:v>13.77</c:v>
                </c:pt>
                <c:pt idx="77">
                  <c:v>13.32</c:v>
                </c:pt>
                <c:pt idx="78">
                  <c:v>13.36</c:v>
                </c:pt>
                <c:pt idx="79">
                  <c:v>13.67</c:v>
                </c:pt>
                <c:pt idx="80">
                  <c:v>13.51</c:v>
                </c:pt>
                <c:pt idx="81">
                  <c:v>13.94</c:v>
                </c:pt>
                <c:pt idx="82">
                  <c:v>14.3</c:v>
                </c:pt>
                <c:pt idx="83">
                  <c:v>14.92</c:v>
                </c:pt>
                <c:pt idx="84">
                  <c:v>14.95</c:v>
                </c:pt>
                <c:pt idx="85">
                  <c:v>15.02</c:v>
                </c:pt>
                <c:pt idx="86">
                  <c:v>14.57</c:v>
                </c:pt>
                <c:pt idx="87">
                  <c:v>14.79</c:v>
                </c:pt>
                <c:pt idx="88">
                  <c:v>15.23</c:v>
                </c:pt>
                <c:pt idx="89">
                  <c:v>15.52</c:v>
                </c:pt>
                <c:pt idx="90">
                  <c:v>15.88</c:v>
                </c:pt>
                <c:pt idx="91">
                  <c:v>16.07</c:v>
                </c:pt>
                <c:pt idx="92">
                  <c:v>15.51</c:v>
                </c:pt>
                <c:pt idx="93">
                  <c:v>14.27</c:v>
                </c:pt>
                <c:pt idx="94">
                  <c:v>14.59</c:v>
                </c:pt>
                <c:pt idx="95">
                  <c:v>15.1</c:v>
                </c:pt>
              </c:numCache>
            </c:numRef>
          </c:val>
          <c:smooth val="0"/>
          <c:extLst>
            <c:ext xmlns:c16="http://schemas.microsoft.com/office/drawing/2014/chart" uri="{C3380CC4-5D6E-409C-BE32-E72D297353CC}">
              <c16:uniqueId val="{00000007-DCE3-450D-BC0B-682D032F0309}"/>
            </c:ext>
          </c:extLst>
        </c:ser>
        <c:ser>
          <c:idx val="8"/>
          <c:order val="8"/>
          <c:tx>
            <c:strRef>
              <c:f>DATA!$K$624</c:f>
              <c:strCache>
                <c:ptCount val="1"/>
                <c:pt idx="0">
                  <c:v>OPP FILM</c:v>
                </c:pt>
              </c:strCache>
            </c:strRef>
          </c:tx>
          <c:spPr>
            <a:ln w="19050" cap="rnd" cmpd="sng" algn="ctr">
              <a:solidFill>
                <a:schemeClr val="accent3">
                  <a:lumMod val="60000"/>
                </a:schemeClr>
              </a:solidFill>
              <a:prstDash val="solid"/>
              <a:round/>
            </a:ln>
            <a:effectLst/>
          </c:spPr>
          <c:marker>
            <c:spPr>
              <a:noFill/>
              <a:ln w="6350" cap="flat" cmpd="sng" algn="ctr">
                <a:noFill/>
                <a:prstDash val="solid"/>
                <a:round/>
              </a:ln>
              <a:effectLst/>
            </c:spPr>
          </c:marker>
          <c:cat>
            <c:numRef>
              <c:f>DATA!$B$625:$B$720</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DATA!$Z$625:$Z$720</c:f>
              <c:numCache>
                <c:formatCode>General</c:formatCode>
                <c:ptCount val="96"/>
                <c:pt idx="0">
                  <c:v>12.41</c:v>
                </c:pt>
                <c:pt idx="1">
                  <c:v>13.62</c:v>
                </c:pt>
                <c:pt idx="2">
                  <c:v>13.64</c:v>
                </c:pt>
                <c:pt idx="3">
                  <c:v>13.69</c:v>
                </c:pt>
                <c:pt idx="4">
                  <c:v>13.23</c:v>
                </c:pt>
                <c:pt idx="5">
                  <c:v>12.9</c:v>
                </c:pt>
                <c:pt idx="6">
                  <c:v>13.12</c:v>
                </c:pt>
                <c:pt idx="7">
                  <c:v>13.53</c:v>
                </c:pt>
                <c:pt idx="8">
                  <c:v>13.49</c:v>
                </c:pt>
                <c:pt idx="9">
                  <c:v>13.17</c:v>
                </c:pt>
                <c:pt idx="10">
                  <c:v>13.25</c:v>
                </c:pt>
                <c:pt idx="11">
                  <c:v>13.05</c:v>
                </c:pt>
                <c:pt idx="12">
                  <c:v>12.7</c:v>
                </c:pt>
                <c:pt idx="13">
                  <c:v>12.55</c:v>
                </c:pt>
                <c:pt idx="14">
                  <c:v>12.65</c:v>
                </c:pt>
                <c:pt idx="15">
                  <c:v>12.69</c:v>
                </c:pt>
                <c:pt idx="16">
                  <c:v>13.1</c:v>
                </c:pt>
                <c:pt idx="17">
                  <c:v>13.18</c:v>
                </c:pt>
                <c:pt idx="18">
                  <c:v>13.36</c:v>
                </c:pt>
                <c:pt idx="19">
                  <c:v>13.32</c:v>
                </c:pt>
                <c:pt idx="20">
                  <c:v>13.22</c:v>
                </c:pt>
                <c:pt idx="21">
                  <c:v>13.59</c:v>
                </c:pt>
                <c:pt idx="22">
                  <c:v>13.96</c:v>
                </c:pt>
                <c:pt idx="23">
                  <c:v>14.03</c:v>
                </c:pt>
                <c:pt idx="24">
                  <c:v>14.2</c:v>
                </c:pt>
                <c:pt idx="25">
                  <c:v>14.2</c:v>
                </c:pt>
                <c:pt idx="26">
                  <c:v>14.15</c:v>
                </c:pt>
                <c:pt idx="27">
                  <c:v>14.13</c:v>
                </c:pt>
                <c:pt idx="28">
                  <c:v>13.54</c:v>
                </c:pt>
                <c:pt idx="29">
                  <c:v>13.36</c:v>
                </c:pt>
                <c:pt idx="30">
                  <c:v>12.88</c:v>
                </c:pt>
                <c:pt idx="31">
                  <c:v>12.61</c:v>
                </c:pt>
                <c:pt idx="32">
                  <c:v>12.36</c:v>
                </c:pt>
                <c:pt idx="33">
                  <c:v>12.68</c:v>
                </c:pt>
                <c:pt idx="34">
                  <c:v>12.8</c:v>
                </c:pt>
                <c:pt idx="35">
                  <c:v>12.94</c:v>
                </c:pt>
                <c:pt idx="36">
                  <c:v>13.31</c:v>
                </c:pt>
                <c:pt idx="37">
                  <c:v>13.65</c:v>
                </c:pt>
                <c:pt idx="38">
                  <c:v>13.68</c:v>
                </c:pt>
                <c:pt idx="39">
                  <c:v>13.64</c:v>
                </c:pt>
                <c:pt idx="40">
                  <c:v>13.76</c:v>
                </c:pt>
                <c:pt idx="41">
                  <c:v>13.75</c:v>
                </c:pt>
                <c:pt idx="42">
                  <c:v>13.13</c:v>
                </c:pt>
                <c:pt idx="43">
                  <c:v>12.54</c:v>
                </c:pt>
                <c:pt idx="44">
                  <c:v>12.57</c:v>
                </c:pt>
                <c:pt idx="45">
                  <c:v>12.63</c:v>
                </c:pt>
                <c:pt idx="46">
                  <c:v>12.9</c:v>
                </c:pt>
                <c:pt idx="47">
                  <c:v>13.34</c:v>
                </c:pt>
                <c:pt idx="48">
                  <c:v>13.15</c:v>
                </c:pt>
                <c:pt idx="49">
                  <c:v>12.84</c:v>
                </c:pt>
                <c:pt idx="50">
                  <c:v>13.2</c:v>
                </c:pt>
                <c:pt idx="51">
                  <c:v>13.12</c:v>
                </c:pt>
                <c:pt idx="52">
                  <c:v>12.91</c:v>
                </c:pt>
                <c:pt idx="53">
                  <c:v>12.87</c:v>
                </c:pt>
                <c:pt idx="54">
                  <c:v>12.07</c:v>
                </c:pt>
                <c:pt idx="55">
                  <c:v>12.14</c:v>
                </c:pt>
                <c:pt idx="56">
                  <c:v>12.19</c:v>
                </c:pt>
                <c:pt idx="57">
                  <c:v>12.2</c:v>
                </c:pt>
                <c:pt idx="58">
                  <c:v>12.28</c:v>
                </c:pt>
                <c:pt idx="59">
                  <c:v>12.44</c:v>
                </c:pt>
                <c:pt idx="60">
                  <c:v>12.64</c:v>
                </c:pt>
                <c:pt idx="61">
                  <c:v>12.94</c:v>
                </c:pt>
                <c:pt idx="62">
                  <c:v>13.29</c:v>
                </c:pt>
                <c:pt idx="63">
                  <c:v>13.41</c:v>
                </c:pt>
                <c:pt idx="64">
                  <c:v>13.38</c:v>
                </c:pt>
                <c:pt idx="65">
                  <c:v>13.39</c:v>
                </c:pt>
                <c:pt idx="66">
                  <c:v>13.36</c:v>
                </c:pt>
                <c:pt idx="67">
                  <c:v>12.81</c:v>
                </c:pt>
                <c:pt idx="68">
                  <c:v>12.49</c:v>
                </c:pt>
                <c:pt idx="69">
                  <c:v>12.21</c:v>
                </c:pt>
                <c:pt idx="70">
                  <c:v>12.33</c:v>
                </c:pt>
                <c:pt idx="71">
                  <c:v>12.65</c:v>
                </c:pt>
                <c:pt idx="72">
                  <c:v>12.81</c:v>
                </c:pt>
                <c:pt idx="73">
                  <c:v>12.96</c:v>
                </c:pt>
                <c:pt idx="74">
                  <c:v>13.37</c:v>
                </c:pt>
                <c:pt idx="75">
                  <c:v>13.49</c:v>
                </c:pt>
                <c:pt idx="76">
                  <c:v>13.39</c:v>
                </c:pt>
                <c:pt idx="77">
                  <c:v>13.21</c:v>
                </c:pt>
                <c:pt idx="78">
                  <c:v>13.05</c:v>
                </c:pt>
                <c:pt idx="79">
                  <c:v>12.74</c:v>
                </c:pt>
                <c:pt idx="80">
                  <c:v>12.63</c:v>
                </c:pt>
                <c:pt idx="81">
                  <c:v>12.29</c:v>
                </c:pt>
                <c:pt idx="82">
                  <c:v>12.15</c:v>
                </c:pt>
                <c:pt idx="83">
                  <c:v>12.04</c:v>
                </c:pt>
                <c:pt idx="84">
                  <c:v>12.23</c:v>
                </c:pt>
                <c:pt idx="85">
                  <c:v>12.33</c:v>
                </c:pt>
                <c:pt idx="86">
                  <c:v>12.17</c:v>
                </c:pt>
                <c:pt idx="87">
                  <c:v>12.38</c:v>
                </c:pt>
                <c:pt idx="88">
                  <c:v>12.53</c:v>
                </c:pt>
                <c:pt idx="89">
                  <c:v>12.66</c:v>
                </c:pt>
                <c:pt idx="90">
                  <c:v>12.59</c:v>
                </c:pt>
                <c:pt idx="91">
                  <c:v>12.71</c:v>
                </c:pt>
                <c:pt idx="92">
                  <c:v>12.81</c:v>
                </c:pt>
                <c:pt idx="93">
                  <c:v>12.81</c:v>
                </c:pt>
                <c:pt idx="94">
                  <c:v>12.57</c:v>
                </c:pt>
                <c:pt idx="95">
                  <c:v>12.79</c:v>
                </c:pt>
              </c:numCache>
            </c:numRef>
          </c:val>
          <c:smooth val="0"/>
          <c:extLst>
            <c:ext xmlns:c16="http://schemas.microsoft.com/office/drawing/2014/chart" uri="{C3380CC4-5D6E-409C-BE32-E72D297353CC}">
              <c16:uniqueId val="{00000008-DCE3-450D-BC0B-682D032F0309}"/>
            </c:ext>
          </c:extLst>
        </c:ser>
        <c:ser>
          <c:idx val="9"/>
          <c:order val="9"/>
          <c:tx>
            <c:strRef>
              <c:f>DATA!$L$624</c:f>
              <c:strCache>
                <c:ptCount val="1"/>
                <c:pt idx="0">
                  <c:v>PAN AMERICAN SILVER HUARON</c:v>
                </c:pt>
              </c:strCache>
            </c:strRef>
          </c:tx>
          <c:spPr>
            <a:ln w="19050" cap="rnd" cmpd="sng" algn="ctr">
              <a:solidFill>
                <a:schemeClr val="accent4">
                  <a:lumMod val="60000"/>
                </a:schemeClr>
              </a:solidFill>
              <a:prstDash val="solid"/>
              <a:round/>
            </a:ln>
            <a:effectLst/>
          </c:spPr>
          <c:marker>
            <c:spPr>
              <a:noFill/>
              <a:ln w="6350" cap="flat" cmpd="sng" algn="ctr">
                <a:noFill/>
                <a:prstDash val="solid"/>
                <a:round/>
              </a:ln>
              <a:effectLst/>
            </c:spPr>
          </c:marker>
          <c:cat>
            <c:numRef>
              <c:f>DATA!$B$625:$B$720</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DATA!$AA$625:$AA$720</c:f>
              <c:numCache>
                <c:formatCode>General</c:formatCode>
                <c:ptCount val="96"/>
                <c:pt idx="0">
                  <c:v>13.53</c:v>
                </c:pt>
                <c:pt idx="1">
                  <c:v>13.52</c:v>
                </c:pt>
                <c:pt idx="2">
                  <c:v>13.26</c:v>
                </c:pt>
                <c:pt idx="3">
                  <c:v>13.22</c:v>
                </c:pt>
                <c:pt idx="4">
                  <c:v>13.26</c:v>
                </c:pt>
                <c:pt idx="5">
                  <c:v>13.43</c:v>
                </c:pt>
                <c:pt idx="6">
                  <c:v>13.43</c:v>
                </c:pt>
                <c:pt idx="7">
                  <c:v>13.34</c:v>
                </c:pt>
                <c:pt idx="8">
                  <c:v>13.29</c:v>
                </c:pt>
                <c:pt idx="9">
                  <c:v>12.99</c:v>
                </c:pt>
                <c:pt idx="10">
                  <c:v>13.12</c:v>
                </c:pt>
                <c:pt idx="11">
                  <c:v>13.51</c:v>
                </c:pt>
                <c:pt idx="12">
                  <c:v>13.61</c:v>
                </c:pt>
                <c:pt idx="13">
                  <c:v>13.77</c:v>
                </c:pt>
                <c:pt idx="14">
                  <c:v>13.52</c:v>
                </c:pt>
                <c:pt idx="15">
                  <c:v>13.62</c:v>
                </c:pt>
                <c:pt idx="16">
                  <c:v>13.24</c:v>
                </c:pt>
                <c:pt idx="17">
                  <c:v>13.32</c:v>
                </c:pt>
                <c:pt idx="18">
                  <c:v>13.22</c:v>
                </c:pt>
                <c:pt idx="19">
                  <c:v>13.16</c:v>
                </c:pt>
                <c:pt idx="20">
                  <c:v>13.08</c:v>
                </c:pt>
                <c:pt idx="21">
                  <c:v>12.83</c:v>
                </c:pt>
                <c:pt idx="22">
                  <c:v>12.86</c:v>
                </c:pt>
                <c:pt idx="23">
                  <c:v>12.59</c:v>
                </c:pt>
                <c:pt idx="24">
                  <c:v>11.73</c:v>
                </c:pt>
                <c:pt idx="25">
                  <c:v>11.22</c:v>
                </c:pt>
                <c:pt idx="26">
                  <c:v>10.77</c:v>
                </c:pt>
                <c:pt idx="27">
                  <c:v>11.19</c:v>
                </c:pt>
                <c:pt idx="28">
                  <c:v>11.14</c:v>
                </c:pt>
                <c:pt idx="29">
                  <c:v>10.9</c:v>
                </c:pt>
                <c:pt idx="30">
                  <c:v>10.78</c:v>
                </c:pt>
                <c:pt idx="31">
                  <c:v>10.96</c:v>
                </c:pt>
                <c:pt idx="32">
                  <c:v>11.39</c:v>
                </c:pt>
                <c:pt idx="33">
                  <c:v>11.85</c:v>
                </c:pt>
                <c:pt idx="34">
                  <c:v>11.85</c:v>
                </c:pt>
                <c:pt idx="35">
                  <c:v>11.94</c:v>
                </c:pt>
                <c:pt idx="36">
                  <c:v>12.04</c:v>
                </c:pt>
                <c:pt idx="37">
                  <c:v>12.47</c:v>
                </c:pt>
                <c:pt idx="38">
                  <c:v>12.39</c:v>
                </c:pt>
                <c:pt idx="39">
                  <c:v>12.41</c:v>
                </c:pt>
                <c:pt idx="40">
                  <c:v>12.82</c:v>
                </c:pt>
                <c:pt idx="41">
                  <c:v>13</c:v>
                </c:pt>
                <c:pt idx="42">
                  <c:v>12.69</c:v>
                </c:pt>
                <c:pt idx="43">
                  <c:v>12.88</c:v>
                </c:pt>
                <c:pt idx="44">
                  <c:v>12.81</c:v>
                </c:pt>
                <c:pt idx="45">
                  <c:v>13.02</c:v>
                </c:pt>
                <c:pt idx="46">
                  <c:v>13.13</c:v>
                </c:pt>
                <c:pt idx="47">
                  <c:v>13.35</c:v>
                </c:pt>
                <c:pt idx="48">
                  <c:v>13.3</c:v>
                </c:pt>
                <c:pt idx="49">
                  <c:v>12.74</c:v>
                </c:pt>
                <c:pt idx="50">
                  <c:v>12.21</c:v>
                </c:pt>
                <c:pt idx="51">
                  <c:v>12.25</c:v>
                </c:pt>
                <c:pt idx="52">
                  <c:v>12.34</c:v>
                </c:pt>
                <c:pt idx="53">
                  <c:v>12.33</c:v>
                </c:pt>
                <c:pt idx="54">
                  <c:v>12.65</c:v>
                </c:pt>
                <c:pt idx="55">
                  <c:v>12.9</c:v>
                </c:pt>
                <c:pt idx="56">
                  <c:v>12.73</c:v>
                </c:pt>
                <c:pt idx="57">
                  <c:v>12.93</c:v>
                </c:pt>
                <c:pt idx="58">
                  <c:v>13.09</c:v>
                </c:pt>
                <c:pt idx="59">
                  <c:v>13.54</c:v>
                </c:pt>
                <c:pt idx="60">
                  <c:v>13.24</c:v>
                </c:pt>
                <c:pt idx="61">
                  <c:v>13.15</c:v>
                </c:pt>
                <c:pt idx="62">
                  <c:v>13.21</c:v>
                </c:pt>
                <c:pt idx="63">
                  <c:v>13.1</c:v>
                </c:pt>
                <c:pt idx="64">
                  <c:v>13.5</c:v>
                </c:pt>
                <c:pt idx="65">
                  <c:v>13.66</c:v>
                </c:pt>
                <c:pt idx="66">
                  <c:v>13.67</c:v>
                </c:pt>
                <c:pt idx="67">
                  <c:v>13.3</c:v>
                </c:pt>
                <c:pt idx="68">
                  <c:v>13.18</c:v>
                </c:pt>
                <c:pt idx="69">
                  <c:v>12.79</c:v>
                </c:pt>
                <c:pt idx="70">
                  <c:v>12.81</c:v>
                </c:pt>
                <c:pt idx="71">
                  <c:v>12.08</c:v>
                </c:pt>
                <c:pt idx="72">
                  <c:v>11.64</c:v>
                </c:pt>
                <c:pt idx="73">
                  <c:v>10.8</c:v>
                </c:pt>
                <c:pt idx="74">
                  <c:v>10.49</c:v>
                </c:pt>
                <c:pt idx="75">
                  <c:v>11.14</c:v>
                </c:pt>
                <c:pt idx="76">
                  <c:v>10.92</c:v>
                </c:pt>
                <c:pt idx="77">
                  <c:v>10.88</c:v>
                </c:pt>
                <c:pt idx="78">
                  <c:v>10.8</c:v>
                </c:pt>
                <c:pt idx="79">
                  <c:v>11.3</c:v>
                </c:pt>
                <c:pt idx="80">
                  <c:v>11.52</c:v>
                </c:pt>
                <c:pt idx="81">
                  <c:v>11.85</c:v>
                </c:pt>
                <c:pt idx="82">
                  <c:v>11.99</c:v>
                </c:pt>
                <c:pt idx="83">
                  <c:v>12.12</c:v>
                </c:pt>
                <c:pt idx="84">
                  <c:v>12.13</c:v>
                </c:pt>
                <c:pt idx="85">
                  <c:v>12.25</c:v>
                </c:pt>
                <c:pt idx="86">
                  <c:v>12.46</c:v>
                </c:pt>
                <c:pt idx="87">
                  <c:v>12.59</c:v>
                </c:pt>
                <c:pt idx="88">
                  <c:v>12.56</c:v>
                </c:pt>
                <c:pt idx="89">
                  <c:v>12.96</c:v>
                </c:pt>
                <c:pt idx="90">
                  <c:v>13.21</c:v>
                </c:pt>
                <c:pt idx="91">
                  <c:v>13.38</c:v>
                </c:pt>
                <c:pt idx="92">
                  <c:v>13.38</c:v>
                </c:pt>
                <c:pt idx="93">
                  <c:v>13.18</c:v>
                </c:pt>
                <c:pt idx="94">
                  <c:v>13.34</c:v>
                </c:pt>
                <c:pt idx="95">
                  <c:v>13.37</c:v>
                </c:pt>
              </c:numCache>
            </c:numRef>
          </c:val>
          <c:smooth val="0"/>
          <c:extLst>
            <c:ext xmlns:c16="http://schemas.microsoft.com/office/drawing/2014/chart" uri="{C3380CC4-5D6E-409C-BE32-E72D297353CC}">
              <c16:uniqueId val="{00000009-DCE3-450D-BC0B-682D032F0309}"/>
            </c:ext>
          </c:extLst>
        </c:ser>
        <c:ser>
          <c:idx val="10"/>
          <c:order val="10"/>
          <c:tx>
            <c:strRef>
              <c:f>DATA!$M$624</c:f>
              <c:strCache>
                <c:ptCount val="1"/>
                <c:pt idx="0">
                  <c:v>REAL PLAZA</c:v>
                </c:pt>
              </c:strCache>
            </c:strRef>
          </c:tx>
          <c:spPr>
            <a:ln w="19050" cap="rnd" cmpd="sng" algn="ctr">
              <a:solidFill>
                <a:schemeClr val="accent5">
                  <a:lumMod val="60000"/>
                </a:schemeClr>
              </a:solidFill>
              <a:prstDash val="solid"/>
              <a:round/>
            </a:ln>
            <a:effectLst/>
          </c:spPr>
          <c:marker>
            <c:symbol val="square"/>
            <c:size val="4"/>
            <c:spPr>
              <a:noFill/>
              <a:ln w="6350" cap="flat" cmpd="sng" algn="ctr">
                <a:noFill/>
                <a:prstDash val="solid"/>
                <a:round/>
              </a:ln>
              <a:effectLst/>
            </c:spPr>
          </c:marker>
          <c:cat>
            <c:numRef>
              <c:f>DATA!$B$625:$B$720</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DATA!$AB$625:$AB$720</c:f>
              <c:numCache>
                <c:formatCode>General</c:formatCode>
                <c:ptCount val="96"/>
                <c:pt idx="0">
                  <c:v>6.34</c:v>
                </c:pt>
                <c:pt idx="1">
                  <c:v>6.18</c:v>
                </c:pt>
                <c:pt idx="2">
                  <c:v>5.95</c:v>
                </c:pt>
                <c:pt idx="3">
                  <c:v>5.75</c:v>
                </c:pt>
                <c:pt idx="4">
                  <c:v>5.58</c:v>
                </c:pt>
                <c:pt idx="5">
                  <c:v>5.46</c:v>
                </c:pt>
                <c:pt idx="6">
                  <c:v>5.33</c:v>
                </c:pt>
                <c:pt idx="7">
                  <c:v>5.07</c:v>
                </c:pt>
                <c:pt idx="8">
                  <c:v>4.99</c:v>
                </c:pt>
                <c:pt idx="9">
                  <c:v>4.9400000000000004</c:v>
                </c:pt>
                <c:pt idx="10">
                  <c:v>4.9000000000000004</c:v>
                </c:pt>
                <c:pt idx="11">
                  <c:v>4.84</c:v>
                </c:pt>
                <c:pt idx="12">
                  <c:v>4.78</c:v>
                </c:pt>
                <c:pt idx="13">
                  <c:v>4.6900000000000004</c:v>
                </c:pt>
                <c:pt idx="14">
                  <c:v>4.58</c:v>
                </c:pt>
                <c:pt idx="15">
                  <c:v>4.47</c:v>
                </c:pt>
                <c:pt idx="16">
                  <c:v>4.33</c:v>
                </c:pt>
                <c:pt idx="17">
                  <c:v>4.2300000000000004</c:v>
                </c:pt>
                <c:pt idx="18">
                  <c:v>4.16</c:v>
                </c:pt>
                <c:pt idx="19">
                  <c:v>4.1500000000000004</c:v>
                </c:pt>
                <c:pt idx="20">
                  <c:v>4.1399999999999997</c:v>
                </c:pt>
                <c:pt idx="21">
                  <c:v>4.13</c:v>
                </c:pt>
                <c:pt idx="22">
                  <c:v>4.1900000000000004</c:v>
                </c:pt>
                <c:pt idx="23">
                  <c:v>4.18</c:v>
                </c:pt>
                <c:pt idx="24">
                  <c:v>4.26</c:v>
                </c:pt>
                <c:pt idx="25">
                  <c:v>4.45</c:v>
                </c:pt>
                <c:pt idx="26">
                  <c:v>4.6399999999999997</c:v>
                </c:pt>
                <c:pt idx="27">
                  <c:v>4.8</c:v>
                </c:pt>
                <c:pt idx="28">
                  <c:v>4.9800000000000004</c:v>
                </c:pt>
                <c:pt idx="29">
                  <c:v>5.49</c:v>
                </c:pt>
                <c:pt idx="30">
                  <c:v>5.84</c:v>
                </c:pt>
                <c:pt idx="31">
                  <c:v>5.98</c:v>
                </c:pt>
                <c:pt idx="32">
                  <c:v>6.25</c:v>
                </c:pt>
                <c:pt idx="33">
                  <c:v>6.8</c:v>
                </c:pt>
                <c:pt idx="34">
                  <c:v>7.18</c:v>
                </c:pt>
                <c:pt idx="35">
                  <c:v>7.61</c:v>
                </c:pt>
                <c:pt idx="36">
                  <c:v>8.0500000000000007</c:v>
                </c:pt>
                <c:pt idx="37">
                  <c:v>8.59</c:v>
                </c:pt>
                <c:pt idx="38">
                  <c:v>9.2899999999999991</c:v>
                </c:pt>
                <c:pt idx="39">
                  <c:v>10.3</c:v>
                </c:pt>
                <c:pt idx="40">
                  <c:v>11.68</c:v>
                </c:pt>
                <c:pt idx="41">
                  <c:v>13.13</c:v>
                </c:pt>
                <c:pt idx="42">
                  <c:v>13.81</c:v>
                </c:pt>
                <c:pt idx="43">
                  <c:v>14.04</c:v>
                </c:pt>
                <c:pt idx="44">
                  <c:v>14.22</c:v>
                </c:pt>
                <c:pt idx="45">
                  <c:v>14.29</c:v>
                </c:pt>
                <c:pt idx="46">
                  <c:v>14.51</c:v>
                </c:pt>
                <c:pt idx="47">
                  <c:v>14.65</c:v>
                </c:pt>
                <c:pt idx="48">
                  <c:v>14.78</c:v>
                </c:pt>
                <c:pt idx="49">
                  <c:v>14.84</c:v>
                </c:pt>
                <c:pt idx="50">
                  <c:v>14.9</c:v>
                </c:pt>
                <c:pt idx="51">
                  <c:v>14.96</c:v>
                </c:pt>
                <c:pt idx="52">
                  <c:v>15.02</c:v>
                </c:pt>
                <c:pt idx="53">
                  <c:v>15.12</c:v>
                </c:pt>
                <c:pt idx="54">
                  <c:v>15.19</c:v>
                </c:pt>
                <c:pt idx="55">
                  <c:v>15.21</c:v>
                </c:pt>
                <c:pt idx="56">
                  <c:v>15.38</c:v>
                </c:pt>
                <c:pt idx="57">
                  <c:v>15.4</c:v>
                </c:pt>
                <c:pt idx="58">
                  <c:v>15.47</c:v>
                </c:pt>
                <c:pt idx="59">
                  <c:v>15.67</c:v>
                </c:pt>
                <c:pt idx="60">
                  <c:v>15.74</c:v>
                </c:pt>
                <c:pt idx="61">
                  <c:v>15.84</c:v>
                </c:pt>
                <c:pt idx="62">
                  <c:v>15.92</c:v>
                </c:pt>
                <c:pt idx="63">
                  <c:v>16</c:v>
                </c:pt>
                <c:pt idx="64">
                  <c:v>16</c:v>
                </c:pt>
                <c:pt idx="65">
                  <c:v>16.100000000000001</c:v>
                </c:pt>
                <c:pt idx="66">
                  <c:v>16.03</c:v>
                </c:pt>
                <c:pt idx="67">
                  <c:v>16</c:v>
                </c:pt>
                <c:pt idx="68">
                  <c:v>15.97</c:v>
                </c:pt>
                <c:pt idx="69">
                  <c:v>16.16</c:v>
                </c:pt>
                <c:pt idx="70">
                  <c:v>16.100000000000001</c:v>
                </c:pt>
                <c:pt idx="71">
                  <c:v>16.09</c:v>
                </c:pt>
                <c:pt idx="72">
                  <c:v>16.12</c:v>
                </c:pt>
                <c:pt idx="73">
                  <c:v>16.190000000000001</c:v>
                </c:pt>
                <c:pt idx="74">
                  <c:v>16.12</c:v>
                </c:pt>
                <c:pt idx="75">
                  <c:v>16.12</c:v>
                </c:pt>
                <c:pt idx="76">
                  <c:v>16.04</c:v>
                </c:pt>
                <c:pt idx="77">
                  <c:v>15.99</c:v>
                </c:pt>
                <c:pt idx="78">
                  <c:v>15.97</c:v>
                </c:pt>
                <c:pt idx="79">
                  <c:v>15.89</c:v>
                </c:pt>
                <c:pt idx="80">
                  <c:v>15.74</c:v>
                </c:pt>
                <c:pt idx="81">
                  <c:v>15.32</c:v>
                </c:pt>
                <c:pt idx="82">
                  <c:v>15.25</c:v>
                </c:pt>
                <c:pt idx="83">
                  <c:v>15.08</c:v>
                </c:pt>
                <c:pt idx="84">
                  <c:v>14.82</c:v>
                </c:pt>
                <c:pt idx="85">
                  <c:v>14.62</c:v>
                </c:pt>
                <c:pt idx="86">
                  <c:v>14.45</c:v>
                </c:pt>
                <c:pt idx="87">
                  <c:v>14.17</c:v>
                </c:pt>
                <c:pt idx="88">
                  <c:v>13.23</c:v>
                </c:pt>
                <c:pt idx="89">
                  <c:v>11.14</c:v>
                </c:pt>
                <c:pt idx="90">
                  <c:v>9.65</c:v>
                </c:pt>
                <c:pt idx="91">
                  <c:v>8.81</c:v>
                </c:pt>
                <c:pt idx="92">
                  <c:v>8.2200000000000006</c:v>
                </c:pt>
                <c:pt idx="93">
                  <c:v>7.62</c:v>
                </c:pt>
                <c:pt idx="94">
                  <c:v>7.12</c:v>
                </c:pt>
                <c:pt idx="95">
                  <c:v>6.7</c:v>
                </c:pt>
              </c:numCache>
            </c:numRef>
          </c:val>
          <c:smooth val="0"/>
          <c:extLst>
            <c:ext xmlns:c16="http://schemas.microsoft.com/office/drawing/2014/chart" uri="{C3380CC4-5D6E-409C-BE32-E72D297353CC}">
              <c16:uniqueId val="{0000000A-DCE3-450D-BC0B-682D032F0309}"/>
            </c:ext>
          </c:extLst>
        </c:ser>
        <c:ser>
          <c:idx val="11"/>
          <c:order val="11"/>
          <c:tx>
            <c:strRef>
              <c:f>DATA!$N$624</c:f>
              <c:strCache>
                <c:ptCount val="1"/>
                <c:pt idx="0">
                  <c:v>REFINERIA LA PAMPILLA</c:v>
                </c:pt>
              </c:strCache>
            </c:strRef>
          </c:tx>
          <c:spPr>
            <a:ln w="19050" cap="rnd" cmpd="sng" algn="ctr">
              <a:solidFill>
                <a:schemeClr val="accent6">
                  <a:lumMod val="60000"/>
                </a:schemeClr>
              </a:solidFill>
              <a:prstDash val="solid"/>
              <a:round/>
            </a:ln>
            <a:effectLst/>
          </c:spPr>
          <c:marker>
            <c:symbol val="diamond"/>
            <c:size val="7"/>
            <c:spPr>
              <a:noFill/>
              <a:ln w="6350" cap="flat" cmpd="sng" algn="ctr">
                <a:noFill/>
                <a:prstDash val="solid"/>
                <a:round/>
              </a:ln>
              <a:effectLst/>
            </c:spPr>
          </c:marker>
          <c:cat>
            <c:numRef>
              <c:f>DATA!$B$625:$B$720</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DATA!$AC$625:$AC$720</c:f>
              <c:numCache>
                <c:formatCode>General</c:formatCode>
                <c:ptCount val="96"/>
                <c:pt idx="0">
                  <c:v>11.11</c:v>
                </c:pt>
                <c:pt idx="1">
                  <c:v>10.85</c:v>
                </c:pt>
                <c:pt idx="2">
                  <c:v>10.87</c:v>
                </c:pt>
                <c:pt idx="3">
                  <c:v>10.91</c:v>
                </c:pt>
                <c:pt idx="4">
                  <c:v>11.03</c:v>
                </c:pt>
                <c:pt idx="5">
                  <c:v>10.95</c:v>
                </c:pt>
                <c:pt idx="6">
                  <c:v>10.93</c:v>
                </c:pt>
                <c:pt idx="7">
                  <c:v>10.93</c:v>
                </c:pt>
                <c:pt idx="8">
                  <c:v>10.93</c:v>
                </c:pt>
                <c:pt idx="9">
                  <c:v>11.03</c:v>
                </c:pt>
                <c:pt idx="10">
                  <c:v>11.06</c:v>
                </c:pt>
                <c:pt idx="11">
                  <c:v>11.16</c:v>
                </c:pt>
                <c:pt idx="12">
                  <c:v>11.37</c:v>
                </c:pt>
                <c:pt idx="13">
                  <c:v>11.49</c:v>
                </c:pt>
                <c:pt idx="14">
                  <c:v>11.46</c:v>
                </c:pt>
                <c:pt idx="15">
                  <c:v>11.49</c:v>
                </c:pt>
                <c:pt idx="16">
                  <c:v>11.46</c:v>
                </c:pt>
                <c:pt idx="17">
                  <c:v>11.49</c:v>
                </c:pt>
                <c:pt idx="18">
                  <c:v>11.5</c:v>
                </c:pt>
                <c:pt idx="19">
                  <c:v>11.48</c:v>
                </c:pt>
                <c:pt idx="20">
                  <c:v>11.23</c:v>
                </c:pt>
                <c:pt idx="21">
                  <c:v>11.24</c:v>
                </c:pt>
                <c:pt idx="22">
                  <c:v>11.34</c:v>
                </c:pt>
                <c:pt idx="23">
                  <c:v>11.22</c:v>
                </c:pt>
                <c:pt idx="24">
                  <c:v>11.23</c:v>
                </c:pt>
                <c:pt idx="25">
                  <c:v>10.97</c:v>
                </c:pt>
                <c:pt idx="26">
                  <c:v>10.83</c:v>
                </c:pt>
                <c:pt idx="27">
                  <c:v>10.95</c:v>
                </c:pt>
                <c:pt idx="28">
                  <c:v>10.87</c:v>
                </c:pt>
                <c:pt idx="29">
                  <c:v>10.82</c:v>
                </c:pt>
                <c:pt idx="30">
                  <c:v>10.8</c:v>
                </c:pt>
                <c:pt idx="31">
                  <c:v>10.11</c:v>
                </c:pt>
                <c:pt idx="32">
                  <c:v>10.23</c:v>
                </c:pt>
                <c:pt idx="33">
                  <c:v>10.199999999999999</c:v>
                </c:pt>
                <c:pt idx="34">
                  <c:v>10.14</c:v>
                </c:pt>
                <c:pt idx="35">
                  <c:v>10.38</c:v>
                </c:pt>
                <c:pt idx="36">
                  <c:v>10.35</c:v>
                </c:pt>
                <c:pt idx="37">
                  <c:v>10.34</c:v>
                </c:pt>
                <c:pt idx="38">
                  <c:v>10.39</c:v>
                </c:pt>
                <c:pt idx="39">
                  <c:v>10.39</c:v>
                </c:pt>
                <c:pt idx="40">
                  <c:v>10.45</c:v>
                </c:pt>
                <c:pt idx="41">
                  <c:v>10.49</c:v>
                </c:pt>
                <c:pt idx="42">
                  <c:v>10.76</c:v>
                </c:pt>
                <c:pt idx="43">
                  <c:v>10.71</c:v>
                </c:pt>
                <c:pt idx="44">
                  <c:v>10.7</c:v>
                </c:pt>
                <c:pt idx="45">
                  <c:v>10.73</c:v>
                </c:pt>
                <c:pt idx="46">
                  <c:v>10.7</c:v>
                </c:pt>
                <c:pt idx="47">
                  <c:v>10.72</c:v>
                </c:pt>
                <c:pt idx="48">
                  <c:v>10.48</c:v>
                </c:pt>
                <c:pt idx="49">
                  <c:v>10.44</c:v>
                </c:pt>
                <c:pt idx="50">
                  <c:v>10.6</c:v>
                </c:pt>
                <c:pt idx="51">
                  <c:v>10.37</c:v>
                </c:pt>
                <c:pt idx="52">
                  <c:v>10.199999999999999</c:v>
                </c:pt>
                <c:pt idx="53">
                  <c:v>10.15</c:v>
                </c:pt>
                <c:pt idx="54">
                  <c:v>10.1</c:v>
                </c:pt>
                <c:pt idx="55">
                  <c:v>10.15</c:v>
                </c:pt>
                <c:pt idx="56">
                  <c:v>10.07</c:v>
                </c:pt>
                <c:pt idx="57">
                  <c:v>10.14</c:v>
                </c:pt>
                <c:pt idx="58">
                  <c:v>10.01</c:v>
                </c:pt>
                <c:pt idx="59">
                  <c:v>10.029999999999999</c:v>
                </c:pt>
                <c:pt idx="60">
                  <c:v>10.210000000000001</c:v>
                </c:pt>
                <c:pt idx="61">
                  <c:v>10.11</c:v>
                </c:pt>
                <c:pt idx="62">
                  <c:v>10.14</c:v>
                </c:pt>
                <c:pt idx="63">
                  <c:v>10.220000000000001</c:v>
                </c:pt>
                <c:pt idx="64">
                  <c:v>10.38</c:v>
                </c:pt>
                <c:pt idx="65">
                  <c:v>10.44</c:v>
                </c:pt>
                <c:pt idx="66">
                  <c:v>10.36</c:v>
                </c:pt>
                <c:pt idx="67">
                  <c:v>10.41</c:v>
                </c:pt>
                <c:pt idx="68">
                  <c:v>10.47</c:v>
                </c:pt>
                <c:pt idx="69">
                  <c:v>10.41</c:v>
                </c:pt>
                <c:pt idx="70">
                  <c:v>10.59</c:v>
                </c:pt>
                <c:pt idx="71">
                  <c:v>10.27</c:v>
                </c:pt>
                <c:pt idx="72">
                  <c:v>10.29</c:v>
                </c:pt>
                <c:pt idx="73">
                  <c:v>10.67</c:v>
                </c:pt>
                <c:pt idx="74">
                  <c:v>10.72</c:v>
                </c:pt>
                <c:pt idx="75">
                  <c:v>10.67</c:v>
                </c:pt>
                <c:pt idx="76">
                  <c:v>10.65</c:v>
                </c:pt>
                <c:pt idx="77">
                  <c:v>10.62</c:v>
                </c:pt>
                <c:pt idx="78">
                  <c:v>10.79</c:v>
                </c:pt>
                <c:pt idx="79">
                  <c:v>10.84</c:v>
                </c:pt>
                <c:pt idx="80">
                  <c:v>10.83</c:v>
                </c:pt>
                <c:pt idx="81">
                  <c:v>10.86</c:v>
                </c:pt>
                <c:pt idx="82">
                  <c:v>10.91</c:v>
                </c:pt>
                <c:pt idx="83">
                  <c:v>10.79</c:v>
                </c:pt>
                <c:pt idx="84">
                  <c:v>11.07</c:v>
                </c:pt>
                <c:pt idx="85">
                  <c:v>11.1</c:v>
                </c:pt>
                <c:pt idx="86">
                  <c:v>11.03</c:v>
                </c:pt>
                <c:pt idx="87">
                  <c:v>11.02</c:v>
                </c:pt>
                <c:pt idx="88">
                  <c:v>10.97</c:v>
                </c:pt>
                <c:pt idx="89">
                  <c:v>10.96</c:v>
                </c:pt>
                <c:pt idx="90">
                  <c:v>11.07</c:v>
                </c:pt>
                <c:pt idx="91">
                  <c:v>10.95</c:v>
                </c:pt>
                <c:pt idx="92">
                  <c:v>10.93</c:v>
                </c:pt>
                <c:pt idx="93">
                  <c:v>10.92</c:v>
                </c:pt>
                <c:pt idx="94">
                  <c:v>10.73</c:v>
                </c:pt>
                <c:pt idx="95">
                  <c:v>11.03</c:v>
                </c:pt>
              </c:numCache>
            </c:numRef>
          </c:val>
          <c:smooth val="0"/>
          <c:extLst>
            <c:ext xmlns:c16="http://schemas.microsoft.com/office/drawing/2014/chart" uri="{C3380CC4-5D6E-409C-BE32-E72D297353CC}">
              <c16:uniqueId val="{0000000B-DCE3-450D-BC0B-682D032F0309}"/>
            </c:ext>
          </c:extLst>
        </c:ser>
        <c:ser>
          <c:idx val="12"/>
          <c:order val="12"/>
          <c:tx>
            <c:strRef>
              <c:f>DATA!$O$624</c:f>
              <c:strCache>
                <c:ptCount val="1"/>
                <c:pt idx="0">
                  <c:v>SAN MIGUEL INDUSTRIAS PET</c:v>
                </c:pt>
              </c:strCache>
            </c:strRef>
          </c:tx>
          <c:spPr>
            <a:ln w="19050" cap="rnd" cmpd="sng" algn="ctr">
              <a:solidFill>
                <a:schemeClr val="accent1">
                  <a:lumMod val="80000"/>
                  <a:lumOff val="20000"/>
                </a:schemeClr>
              </a:solidFill>
              <a:prstDash val="solid"/>
              <a:round/>
            </a:ln>
            <a:effectLst/>
          </c:spPr>
          <c:marker>
            <c:symbol val="plus"/>
            <c:size val="6"/>
            <c:spPr>
              <a:noFill/>
              <a:ln w="6350" cap="flat" cmpd="sng" algn="ctr">
                <a:noFill/>
                <a:prstDash val="solid"/>
                <a:round/>
              </a:ln>
              <a:effectLst/>
            </c:spPr>
          </c:marker>
          <c:cat>
            <c:numRef>
              <c:f>DATA!$B$625:$B$720</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DATA!$AD$625:$AD$720</c:f>
              <c:numCache>
                <c:formatCode>General</c:formatCode>
                <c:ptCount val="96"/>
                <c:pt idx="0">
                  <c:v>14.69</c:v>
                </c:pt>
                <c:pt idx="1">
                  <c:v>15.95</c:v>
                </c:pt>
                <c:pt idx="2">
                  <c:v>15.7</c:v>
                </c:pt>
                <c:pt idx="3">
                  <c:v>15.98</c:v>
                </c:pt>
                <c:pt idx="4">
                  <c:v>15.92</c:v>
                </c:pt>
                <c:pt idx="5">
                  <c:v>15.82</c:v>
                </c:pt>
                <c:pt idx="6">
                  <c:v>15.58</c:v>
                </c:pt>
                <c:pt idx="7">
                  <c:v>15.88</c:v>
                </c:pt>
                <c:pt idx="8">
                  <c:v>15.71</c:v>
                </c:pt>
                <c:pt idx="9">
                  <c:v>15.74</c:v>
                </c:pt>
                <c:pt idx="10">
                  <c:v>15.81</c:v>
                </c:pt>
                <c:pt idx="11">
                  <c:v>15.75</c:v>
                </c:pt>
                <c:pt idx="12">
                  <c:v>15.8</c:v>
                </c:pt>
                <c:pt idx="13">
                  <c:v>15.85</c:v>
                </c:pt>
                <c:pt idx="14">
                  <c:v>15.93</c:v>
                </c:pt>
                <c:pt idx="15">
                  <c:v>15.92</c:v>
                </c:pt>
                <c:pt idx="16">
                  <c:v>15.8</c:v>
                </c:pt>
                <c:pt idx="17">
                  <c:v>15.9</c:v>
                </c:pt>
                <c:pt idx="18">
                  <c:v>15.8</c:v>
                </c:pt>
                <c:pt idx="19">
                  <c:v>15.58</c:v>
                </c:pt>
                <c:pt idx="20">
                  <c:v>15.49</c:v>
                </c:pt>
                <c:pt idx="21">
                  <c:v>15.61</c:v>
                </c:pt>
                <c:pt idx="22">
                  <c:v>15.62</c:v>
                </c:pt>
                <c:pt idx="23">
                  <c:v>15.4</c:v>
                </c:pt>
                <c:pt idx="24">
                  <c:v>15.4</c:v>
                </c:pt>
                <c:pt idx="25">
                  <c:v>15.23</c:v>
                </c:pt>
                <c:pt idx="26">
                  <c:v>15.24</c:v>
                </c:pt>
                <c:pt idx="27">
                  <c:v>15.26</c:v>
                </c:pt>
                <c:pt idx="28">
                  <c:v>15.06</c:v>
                </c:pt>
                <c:pt idx="29">
                  <c:v>14.31</c:v>
                </c:pt>
                <c:pt idx="30">
                  <c:v>14.42</c:v>
                </c:pt>
                <c:pt idx="31">
                  <c:v>15</c:v>
                </c:pt>
                <c:pt idx="32">
                  <c:v>15.26</c:v>
                </c:pt>
                <c:pt idx="33">
                  <c:v>15.28</c:v>
                </c:pt>
                <c:pt idx="34">
                  <c:v>15.28</c:v>
                </c:pt>
                <c:pt idx="35">
                  <c:v>15.2</c:v>
                </c:pt>
                <c:pt idx="36">
                  <c:v>14.98</c:v>
                </c:pt>
                <c:pt idx="37">
                  <c:v>15.04</c:v>
                </c:pt>
                <c:pt idx="38">
                  <c:v>15.31</c:v>
                </c:pt>
                <c:pt idx="39">
                  <c:v>15.37</c:v>
                </c:pt>
                <c:pt idx="40">
                  <c:v>15.52</c:v>
                </c:pt>
                <c:pt idx="41">
                  <c:v>15.51</c:v>
                </c:pt>
                <c:pt idx="42">
                  <c:v>15.45</c:v>
                </c:pt>
                <c:pt idx="43">
                  <c:v>15.16</c:v>
                </c:pt>
                <c:pt idx="44">
                  <c:v>15.08</c:v>
                </c:pt>
                <c:pt idx="45">
                  <c:v>15.36</c:v>
                </c:pt>
                <c:pt idx="46">
                  <c:v>15.41</c:v>
                </c:pt>
                <c:pt idx="47">
                  <c:v>15.37</c:v>
                </c:pt>
                <c:pt idx="48">
                  <c:v>15.55</c:v>
                </c:pt>
                <c:pt idx="49">
                  <c:v>15.74</c:v>
                </c:pt>
                <c:pt idx="50">
                  <c:v>15.68</c:v>
                </c:pt>
                <c:pt idx="51">
                  <c:v>15.42</c:v>
                </c:pt>
                <c:pt idx="52">
                  <c:v>15.57</c:v>
                </c:pt>
                <c:pt idx="53">
                  <c:v>15.64</c:v>
                </c:pt>
                <c:pt idx="54">
                  <c:v>15.82</c:v>
                </c:pt>
                <c:pt idx="55">
                  <c:v>15.92</c:v>
                </c:pt>
                <c:pt idx="56">
                  <c:v>16.02</c:v>
                </c:pt>
                <c:pt idx="57">
                  <c:v>16.04</c:v>
                </c:pt>
                <c:pt idx="58">
                  <c:v>16.059999999999999</c:v>
                </c:pt>
                <c:pt idx="59">
                  <c:v>16</c:v>
                </c:pt>
                <c:pt idx="60">
                  <c:v>16.079999999999998</c:v>
                </c:pt>
                <c:pt idx="61">
                  <c:v>15.66</c:v>
                </c:pt>
                <c:pt idx="62">
                  <c:v>15.85</c:v>
                </c:pt>
                <c:pt idx="63">
                  <c:v>15.87</c:v>
                </c:pt>
                <c:pt idx="64">
                  <c:v>15.97</c:v>
                </c:pt>
                <c:pt idx="65">
                  <c:v>16</c:v>
                </c:pt>
                <c:pt idx="66">
                  <c:v>15.82</c:v>
                </c:pt>
                <c:pt idx="67">
                  <c:v>14.75</c:v>
                </c:pt>
                <c:pt idx="68">
                  <c:v>9.93</c:v>
                </c:pt>
                <c:pt idx="69">
                  <c:v>6.82</c:v>
                </c:pt>
                <c:pt idx="70">
                  <c:v>6.81</c:v>
                </c:pt>
                <c:pt idx="71">
                  <c:v>6.78</c:v>
                </c:pt>
                <c:pt idx="72">
                  <c:v>6.74</c:v>
                </c:pt>
                <c:pt idx="73">
                  <c:v>6.68</c:v>
                </c:pt>
                <c:pt idx="74">
                  <c:v>6.66</c:v>
                </c:pt>
                <c:pt idx="75">
                  <c:v>6.62</c:v>
                </c:pt>
                <c:pt idx="76">
                  <c:v>6.63</c:v>
                </c:pt>
                <c:pt idx="77">
                  <c:v>6.53</c:v>
                </c:pt>
                <c:pt idx="78">
                  <c:v>6.64</c:v>
                </c:pt>
                <c:pt idx="79">
                  <c:v>6.59</c:v>
                </c:pt>
                <c:pt idx="80">
                  <c:v>6.7</c:v>
                </c:pt>
                <c:pt idx="81">
                  <c:v>6.74</c:v>
                </c:pt>
                <c:pt idx="82">
                  <c:v>6.71</c:v>
                </c:pt>
                <c:pt idx="83">
                  <c:v>6.66</c:v>
                </c:pt>
                <c:pt idx="84">
                  <c:v>6.6</c:v>
                </c:pt>
                <c:pt idx="85">
                  <c:v>6.66</c:v>
                </c:pt>
                <c:pt idx="86">
                  <c:v>6.69</c:v>
                </c:pt>
                <c:pt idx="87">
                  <c:v>6.69</c:v>
                </c:pt>
                <c:pt idx="88">
                  <c:v>6.59</c:v>
                </c:pt>
                <c:pt idx="89">
                  <c:v>6.54</c:v>
                </c:pt>
                <c:pt idx="90">
                  <c:v>6.62</c:v>
                </c:pt>
                <c:pt idx="91">
                  <c:v>6.62</c:v>
                </c:pt>
                <c:pt idx="92">
                  <c:v>6.62</c:v>
                </c:pt>
                <c:pt idx="93">
                  <c:v>12.56</c:v>
                </c:pt>
                <c:pt idx="94">
                  <c:v>15.01</c:v>
                </c:pt>
                <c:pt idx="95">
                  <c:v>14.84</c:v>
                </c:pt>
              </c:numCache>
            </c:numRef>
          </c:val>
          <c:smooth val="0"/>
          <c:extLst>
            <c:ext xmlns:c16="http://schemas.microsoft.com/office/drawing/2014/chart" uri="{C3380CC4-5D6E-409C-BE32-E72D297353CC}">
              <c16:uniqueId val="{0000000C-DCE3-450D-BC0B-682D032F0309}"/>
            </c:ext>
          </c:extLst>
        </c:ser>
        <c:ser>
          <c:idx val="13"/>
          <c:order val="13"/>
          <c:tx>
            <c:strRef>
              <c:f>DATA!$P$624</c:f>
              <c:strCache>
                <c:ptCount val="1"/>
                <c:pt idx="0">
                  <c:v>TECNOLOGICA DE ALIMENTOS</c:v>
                </c:pt>
              </c:strCache>
            </c:strRef>
          </c:tx>
          <c:spPr>
            <a:ln w="19050" cap="rnd" cmpd="sng" algn="ctr">
              <a:solidFill>
                <a:schemeClr val="accent2">
                  <a:lumMod val="80000"/>
                  <a:lumOff val="20000"/>
                </a:schemeClr>
              </a:solidFill>
              <a:prstDash val="solid"/>
              <a:round/>
            </a:ln>
            <a:effectLst/>
          </c:spPr>
          <c:marker>
            <c:spPr>
              <a:noFill/>
              <a:ln w="6350" cap="flat" cmpd="sng" algn="ctr">
                <a:noFill/>
                <a:prstDash val="solid"/>
                <a:round/>
              </a:ln>
              <a:effectLst/>
            </c:spPr>
          </c:marker>
          <c:cat>
            <c:numRef>
              <c:f>DATA!$B$625:$B$720</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DATA!$AE$625:$AE$720</c:f>
              <c:numCache>
                <c:formatCode>General</c:formatCode>
                <c:ptCount val="96"/>
                <c:pt idx="0">
                  <c:v>16.97</c:v>
                </c:pt>
                <c:pt idx="1">
                  <c:v>13.42</c:v>
                </c:pt>
                <c:pt idx="2">
                  <c:v>13.29</c:v>
                </c:pt>
                <c:pt idx="3">
                  <c:v>13.05</c:v>
                </c:pt>
                <c:pt idx="4">
                  <c:v>13.11</c:v>
                </c:pt>
                <c:pt idx="5">
                  <c:v>12.87</c:v>
                </c:pt>
                <c:pt idx="6">
                  <c:v>13.22</c:v>
                </c:pt>
                <c:pt idx="7">
                  <c:v>13.37</c:v>
                </c:pt>
                <c:pt idx="8">
                  <c:v>13.44</c:v>
                </c:pt>
                <c:pt idx="9">
                  <c:v>13.04</c:v>
                </c:pt>
                <c:pt idx="10">
                  <c:v>12.89</c:v>
                </c:pt>
                <c:pt idx="11">
                  <c:v>12.9</c:v>
                </c:pt>
                <c:pt idx="12">
                  <c:v>12.88</c:v>
                </c:pt>
                <c:pt idx="13">
                  <c:v>12.98</c:v>
                </c:pt>
                <c:pt idx="14">
                  <c:v>12.98</c:v>
                </c:pt>
                <c:pt idx="15">
                  <c:v>13.14</c:v>
                </c:pt>
                <c:pt idx="16">
                  <c:v>13.19</c:v>
                </c:pt>
                <c:pt idx="17">
                  <c:v>13.12</c:v>
                </c:pt>
                <c:pt idx="18">
                  <c:v>12.71</c:v>
                </c:pt>
                <c:pt idx="19">
                  <c:v>12.66</c:v>
                </c:pt>
                <c:pt idx="20">
                  <c:v>12.58</c:v>
                </c:pt>
                <c:pt idx="21">
                  <c:v>12.39</c:v>
                </c:pt>
                <c:pt idx="22">
                  <c:v>12.24</c:v>
                </c:pt>
                <c:pt idx="23">
                  <c:v>11.55</c:v>
                </c:pt>
                <c:pt idx="24">
                  <c:v>9.86</c:v>
                </c:pt>
                <c:pt idx="25">
                  <c:v>9.16</c:v>
                </c:pt>
                <c:pt idx="26">
                  <c:v>8.77</c:v>
                </c:pt>
                <c:pt idx="27">
                  <c:v>8.58</c:v>
                </c:pt>
                <c:pt idx="28">
                  <c:v>8.61</c:v>
                </c:pt>
                <c:pt idx="29">
                  <c:v>8.5299999999999994</c:v>
                </c:pt>
                <c:pt idx="30">
                  <c:v>8.35</c:v>
                </c:pt>
                <c:pt idx="31">
                  <c:v>8.06</c:v>
                </c:pt>
                <c:pt idx="32">
                  <c:v>7.9</c:v>
                </c:pt>
                <c:pt idx="33">
                  <c:v>7.77</c:v>
                </c:pt>
                <c:pt idx="34">
                  <c:v>7.96</c:v>
                </c:pt>
                <c:pt idx="35">
                  <c:v>7.93</c:v>
                </c:pt>
                <c:pt idx="36">
                  <c:v>7.56</c:v>
                </c:pt>
                <c:pt idx="37">
                  <c:v>7.66</c:v>
                </c:pt>
                <c:pt idx="38">
                  <c:v>7.8</c:v>
                </c:pt>
                <c:pt idx="39">
                  <c:v>7.79</c:v>
                </c:pt>
                <c:pt idx="40">
                  <c:v>7.75</c:v>
                </c:pt>
                <c:pt idx="41">
                  <c:v>7.7</c:v>
                </c:pt>
                <c:pt idx="42">
                  <c:v>7.69</c:v>
                </c:pt>
                <c:pt idx="43">
                  <c:v>7.69</c:v>
                </c:pt>
                <c:pt idx="44">
                  <c:v>7.39</c:v>
                </c:pt>
                <c:pt idx="45">
                  <c:v>7.26</c:v>
                </c:pt>
                <c:pt idx="46">
                  <c:v>7.16</c:v>
                </c:pt>
                <c:pt idx="47">
                  <c:v>7.09</c:v>
                </c:pt>
                <c:pt idx="48">
                  <c:v>6.89</c:v>
                </c:pt>
                <c:pt idx="49">
                  <c:v>6.49</c:v>
                </c:pt>
                <c:pt idx="50">
                  <c:v>6.16</c:v>
                </c:pt>
                <c:pt idx="51">
                  <c:v>5.79</c:v>
                </c:pt>
                <c:pt idx="52">
                  <c:v>5.64</c:v>
                </c:pt>
                <c:pt idx="53">
                  <c:v>5.41</c:v>
                </c:pt>
                <c:pt idx="54">
                  <c:v>5.12</c:v>
                </c:pt>
                <c:pt idx="55">
                  <c:v>4.8499999999999996</c:v>
                </c:pt>
                <c:pt idx="56">
                  <c:v>4.78</c:v>
                </c:pt>
                <c:pt idx="57">
                  <c:v>4.7</c:v>
                </c:pt>
                <c:pt idx="58">
                  <c:v>4.68</c:v>
                </c:pt>
                <c:pt idx="59">
                  <c:v>4.5999999999999996</c:v>
                </c:pt>
                <c:pt idx="60">
                  <c:v>4.59</c:v>
                </c:pt>
                <c:pt idx="61">
                  <c:v>4.5199999999999996</c:v>
                </c:pt>
                <c:pt idx="62">
                  <c:v>4.4400000000000004</c:v>
                </c:pt>
                <c:pt idx="63">
                  <c:v>4.1500000000000004</c:v>
                </c:pt>
                <c:pt idx="64">
                  <c:v>4.0599999999999996</c:v>
                </c:pt>
                <c:pt idx="65">
                  <c:v>3.85</c:v>
                </c:pt>
                <c:pt idx="66">
                  <c:v>3.68</c:v>
                </c:pt>
                <c:pt idx="67">
                  <c:v>4.0599999999999996</c:v>
                </c:pt>
                <c:pt idx="68">
                  <c:v>5.01</c:v>
                </c:pt>
                <c:pt idx="69">
                  <c:v>5.58</c:v>
                </c:pt>
                <c:pt idx="70">
                  <c:v>6.25</c:v>
                </c:pt>
                <c:pt idx="71">
                  <c:v>6.99</c:v>
                </c:pt>
                <c:pt idx="72">
                  <c:v>7.75</c:v>
                </c:pt>
                <c:pt idx="73">
                  <c:v>9.33</c:v>
                </c:pt>
                <c:pt idx="74">
                  <c:v>10.76</c:v>
                </c:pt>
                <c:pt idx="75">
                  <c:v>11.64</c:v>
                </c:pt>
                <c:pt idx="76">
                  <c:v>12.08</c:v>
                </c:pt>
                <c:pt idx="77">
                  <c:v>13.13</c:v>
                </c:pt>
                <c:pt idx="78">
                  <c:v>13.76</c:v>
                </c:pt>
                <c:pt idx="79">
                  <c:v>13.93</c:v>
                </c:pt>
                <c:pt idx="80">
                  <c:v>14.04</c:v>
                </c:pt>
                <c:pt idx="81">
                  <c:v>14.31</c:v>
                </c:pt>
                <c:pt idx="82">
                  <c:v>15.1</c:v>
                </c:pt>
                <c:pt idx="83">
                  <c:v>15.22</c:v>
                </c:pt>
                <c:pt idx="84">
                  <c:v>15.18</c:v>
                </c:pt>
                <c:pt idx="85">
                  <c:v>15.7</c:v>
                </c:pt>
                <c:pt idx="86">
                  <c:v>15.67</c:v>
                </c:pt>
                <c:pt idx="87">
                  <c:v>15.82</c:v>
                </c:pt>
                <c:pt idx="88">
                  <c:v>16.260000000000002</c:v>
                </c:pt>
                <c:pt idx="89">
                  <c:v>16.329999999999998</c:v>
                </c:pt>
                <c:pt idx="90">
                  <c:v>16.29</c:v>
                </c:pt>
                <c:pt idx="91">
                  <c:v>16.43</c:v>
                </c:pt>
                <c:pt idx="92">
                  <c:v>16.38</c:v>
                </c:pt>
                <c:pt idx="93">
                  <c:v>16.13</c:v>
                </c:pt>
                <c:pt idx="94">
                  <c:v>16.11</c:v>
                </c:pt>
                <c:pt idx="95">
                  <c:v>16.559999999999999</c:v>
                </c:pt>
              </c:numCache>
            </c:numRef>
          </c:val>
          <c:smooth val="0"/>
          <c:extLst>
            <c:ext xmlns:c16="http://schemas.microsoft.com/office/drawing/2014/chart" uri="{C3380CC4-5D6E-409C-BE32-E72D297353CC}">
              <c16:uniqueId val="{0000000D-DCE3-450D-BC0B-682D032F0309}"/>
            </c:ext>
          </c:extLst>
        </c:ser>
        <c:ser>
          <c:idx val="14"/>
          <c:order val="14"/>
          <c:tx>
            <c:strRef>
              <c:f>DATA!$Q$624</c:f>
              <c:strCache>
                <c:ptCount val="1"/>
                <c:pt idx="0">
                  <c:v>UNIÓN DE CERVECERÍAS PERUANAS BACKUS Y JOHNSTON S.</c:v>
                </c:pt>
              </c:strCache>
            </c:strRef>
          </c:tx>
          <c:spPr>
            <a:ln w="19050" cap="rnd" cmpd="sng" algn="ctr">
              <a:solidFill>
                <a:schemeClr val="accent3">
                  <a:lumMod val="80000"/>
                  <a:lumOff val="20000"/>
                </a:schemeClr>
              </a:solidFill>
              <a:prstDash val="solid"/>
              <a:round/>
            </a:ln>
            <a:effectLst/>
          </c:spPr>
          <c:marker>
            <c:spPr>
              <a:noFill/>
              <a:ln w="6350" cap="flat" cmpd="sng" algn="ctr">
                <a:noFill/>
                <a:prstDash val="solid"/>
                <a:round/>
              </a:ln>
              <a:effectLst/>
            </c:spPr>
          </c:marker>
          <c:cat>
            <c:numRef>
              <c:f>DATA!$B$625:$B$720</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DATA!$AF$625:$AF$720</c:f>
              <c:numCache>
                <c:formatCode>General</c:formatCode>
                <c:ptCount val="96"/>
                <c:pt idx="0">
                  <c:v>13.15</c:v>
                </c:pt>
                <c:pt idx="1">
                  <c:v>16.7</c:v>
                </c:pt>
                <c:pt idx="2">
                  <c:v>16.66</c:v>
                </c:pt>
                <c:pt idx="3">
                  <c:v>17</c:v>
                </c:pt>
                <c:pt idx="4">
                  <c:v>16.89</c:v>
                </c:pt>
                <c:pt idx="5">
                  <c:v>16.32</c:v>
                </c:pt>
                <c:pt idx="6">
                  <c:v>16.45</c:v>
                </c:pt>
                <c:pt idx="7">
                  <c:v>16.309999999999999</c:v>
                </c:pt>
                <c:pt idx="8">
                  <c:v>16.739999999999998</c:v>
                </c:pt>
                <c:pt idx="9">
                  <c:v>16.43</c:v>
                </c:pt>
                <c:pt idx="10">
                  <c:v>16.91</c:v>
                </c:pt>
                <c:pt idx="11">
                  <c:v>16.350000000000001</c:v>
                </c:pt>
                <c:pt idx="12">
                  <c:v>16.04</c:v>
                </c:pt>
                <c:pt idx="13">
                  <c:v>15.98</c:v>
                </c:pt>
                <c:pt idx="14">
                  <c:v>16.2</c:v>
                </c:pt>
                <c:pt idx="15">
                  <c:v>15.98</c:v>
                </c:pt>
                <c:pt idx="16">
                  <c:v>15.91</c:v>
                </c:pt>
                <c:pt idx="17">
                  <c:v>15.91</c:v>
                </c:pt>
                <c:pt idx="18">
                  <c:v>16.399999999999999</c:v>
                </c:pt>
                <c:pt idx="19">
                  <c:v>16.72</c:v>
                </c:pt>
                <c:pt idx="20">
                  <c:v>16.87</c:v>
                </c:pt>
                <c:pt idx="21">
                  <c:v>16.29</c:v>
                </c:pt>
                <c:pt idx="22">
                  <c:v>15.99</c:v>
                </c:pt>
                <c:pt idx="23">
                  <c:v>15.79</c:v>
                </c:pt>
                <c:pt idx="24">
                  <c:v>15.03</c:v>
                </c:pt>
                <c:pt idx="25">
                  <c:v>15.76</c:v>
                </c:pt>
                <c:pt idx="26">
                  <c:v>15.41</c:v>
                </c:pt>
                <c:pt idx="27">
                  <c:v>15.42</c:v>
                </c:pt>
                <c:pt idx="28">
                  <c:v>15.14</c:v>
                </c:pt>
                <c:pt idx="29">
                  <c:v>14.93</c:v>
                </c:pt>
                <c:pt idx="30">
                  <c:v>15.07</c:v>
                </c:pt>
                <c:pt idx="31">
                  <c:v>15.02</c:v>
                </c:pt>
                <c:pt idx="32">
                  <c:v>15.19</c:v>
                </c:pt>
                <c:pt idx="33">
                  <c:v>15.11</c:v>
                </c:pt>
                <c:pt idx="34">
                  <c:v>15.05</c:v>
                </c:pt>
                <c:pt idx="35">
                  <c:v>15.09</c:v>
                </c:pt>
                <c:pt idx="36">
                  <c:v>15.31</c:v>
                </c:pt>
                <c:pt idx="37">
                  <c:v>15.02</c:v>
                </c:pt>
                <c:pt idx="38">
                  <c:v>15.1</c:v>
                </c:pt>
                <c:pt idx="39">
                  <c:v>14.65</c:v>
                </c:pt>
                <c:pt idx="40">
                  <c:v>14.68</c:v>
                </c:pt>
                <c:pt idx="41">
                  <c:v>14.79</c:v>
                </c:pt>
                <c:pt idx="42">
                  <c:v>15.17</c:v>
                </c:pt>
                <c:pt idx="43">
                  <c:v>15.62</c:v>
                </c:pt>
                <c:pt idx="44">
                  <c:v>14.88</c:v>
                </c:pt>
                <c:pt idx="45">
                  <c:v>15.02</c:v>
                </c:pt>
                <c:pt idx="46">
                  <c:v>14.66</c:v>
                </c:pt>
                <c:pt idx="47">
                  <c:v>14.15</c:v>
                </c:pt>
                <c:pt idx="48">
                  <c:v>14.13</c:v>
                </c:pt>
                <c:pt idx="49">
                  <c:v>13.94</c:v>
                </c:pt>
                <c:pt idx="50">
                  <c:v>13.86</c:v>
                </c:pt>
                <c:pt idx="51">
                  <c:v>13.98</c:v>
                </c:pt>
                <c:pt idx="52">
                  <c:v>14.31</c:v>
                </c:pt>
                <c:pt idx="53">
                  <c:v>14.34</c:v>
                </c:pt>
                <c:pt idx="54">
                  <c:v>14.59</c:v>
                </c:pt>
                <c:pt idx="55">
                  <c:v>14.88</c:v>
                </c:pt>
                <c:pt idx="56">
                  <c:v>14.6</c:v>
                </c:pt>
                <c:pt idx="57">
                  <c:v>14.39</c:v>
                </c:pt>
                <c:pt idx="58">
                  <c:v>14.52</c:v>
                </c:pt>
                <c:pt idx="59">
                  <c:v>15.5</c:v>
                </c:pt>
                <c:pt idx="60">
                  <c:v>15.67</c:v>
                </c:pt>
                <c:pt idx="61">
                  <c:v>14.98</c:v>
                </c:pt>
                <c:pt idx="62">
                  <c:v>14.3</c:v>
                </c:pt>
                <c:pt idx="63">
                  <c:v>14.27</c:v>
                </c:pt>
                <c:pt idx="64">
                  <c:v>14.21</c:v>
                </c:pt>
                <c:pt idx="65">
                  <c:v>14.68</c:v>
                </c:pt>
                <c:pt idx="66">
                  <c:v>14.3</c:v>
                </c:pt>
                <c:pt idx="67">
                  <c:v>14.43</c:v>
                </c:pt>
                <c:pt idx="68">
                  <c:v>14.25</c:v>
                </c:pt>
                <c:pt idx="69">
                  <c:v>13.57</c:v>
                </c:pt>
                <c:pt idx="70">
                  <c:v>13.57</c:v>
                </c:pt>
                <c:pt idx="71">
                  <c:v>14.46</c:v>
                </c:pt>
                <c:pt idx="72">
                  <c:v>15.21</c:v>
                </c:pt>
                <c:pt idx="73">
                  <c:v>14.99</c:v>
                </c:pt>
                <c:pt idx="74">
                  <c:v>14.93</c:v>
                </c:pt>
                <c:pt idx="75">
                  <c:v>14.48</c:v>
                </c:pt>
                <c:pt idx="76">
                  <c:v>14.48</c:v>
                </c:pt>
                <c:pt idx="77">
                  <c:v>14.75</c:v>
                </c:pt>
                <c:pt idx="78">
                  <c:v>14.27</c:v>
                </c:pt>
                <c:pt idx="79">
                  <c:v>13.18</c:v>
                </c:pt>
                <c:pt idx="80">
                  <c:v>12.61</c:v>
                </c:pt>
                <c:pt idx="81">
                  <c:v>12.77</c:v>
                </c:pt>
                <c:pt idx="82">
                  <c:v>13.08</c:v>
                </c:pt>
                <c:pt idx="83">
                  <c:v>14.22</c:v>
                </c:pt>
                <c:pt idx="84">
                  <c:v>13.8</c:v>
                </c:pt>
                <c:pt idx="85">
                  <c:v>14.06</c:v>
                </c:pt>
                <c:pt idx="86">
                  <c:v>13.96</c:v>
                </c:pt>
                <c:pt idx="87">
                  <c:v>13.86</c:v>
                </c:pt>
                <c:pt idx="88">
                  <c:v>13.9</c:v>
                </c:pt>
                <c:pt idx="89">
                  <c:v>13.93</c:v>
                </c:pt>
                <c:pt idx="90">
                  <c:v>13.65</c:v>
                </c:pt>
                <c:pt idx="91">
                  <c:v>13.46</c:v>
                </c:pt>
                <c:pt idx="92">
                  <c:v>13.72</c:v>
                </c:pt>
                <c:pt idx="93">
                  <c:v>13.53</c:v>
                </c:pt>
                <c:pt idx="94">
                  <c:v>13.25</c:v>
                </c:pt>
                <c:pt idx="95">
                  <c:v>13.55</c:v>
                </c:pt>
              </c:numCache>
            </c:numRef>
          </c:val>
          <c:smooth val="0"/>
          <c:extLst>
            <c:ext xmlns:c16="http://schemas.microsoft.com/office/drawing/2014/chart" uri="{C3380CC4-5D6E-409C-BE32-E72D297353CC}">
              <c16:uniqueId val="{0000000E-DCE3-450D-BC0B-682D032F0309}"/>
            </c:ext>
          </c:extLst>
        </c:ser>
        <c:dLbls>
          <c:showLegendKey val="0"/>
          <c:showVal val="0"/>
          <c:showCatName val="0"/>
          <c:showSerName val="0"/>
          <c:showPercent val="0"/>
          <c:showBubbleSize val="0"/>
        </c:dLbls>
        <c:marker val="1"/>
        <c:smooth val="0"/>
        <c:axId val="255232256"/>
        <c:axId val="255254528"/>
      </c:lineChart>
      <c:catAx>
        <c:axId val="255232256"/>
        <c:scaling>
          <c:orientation val="minMax"/>
        </c:scaling>
        <c:delete val="0"/>
        <c:axPos val="b"/>
        <c:numFmt formatCode="h:mm" sourceLinked="1"/>
        <c:majorTickMark val="out"/>
        <c:minorTickMark val="none"/>
        <c:tickLblPos val="nextTo"/>
        <c:spPr>
          <a:noFill/>
          <a:ln w="6350" cap="flat" cmpd="sng" algn="ctr">
            <a:solidFill>
              <a:schemeClr val="tx1">
                <a:tint val="75000"/>
              </a:schemeClr>
            </a:solidFill>
            <a:prstDash val="solid"/>
            <a:round/>
          </a:ln>
          <a:effectLst/>
        </c:spPr>
        <c:txPr>
          <a:bodyPr rot="-60000000" spcFirstLastPara="1" vertOverflow="ellipsis" vert="horz" wrap="square" anchor="ctr" anchorCtr="1"/>
          <a:lstStyle/>
          <a:p>
            <a:pPr>
              <a:defRPr sz="800" b="0" i="0" u="none" strike="noStrike" kern="1200" baseline="0">
                <a:solidFill>
                  <a:schemeClr val="tx2"/>
                </a:solidFill>
                <a:latin typeface="Segoe UI" panose="020B0502040204020203" pitchFamily="34" charset="0"/>
                <a:ea typeface="+mn-ea"/>
                <a:cs typeface="Segoe UI" panose="020B0502040204020203" pitchFamily="34" charset="0"/>
              </a:defRPr>
            </a:pPr>
            <a:endParaRPr lang="es-PE"/>
          </a:p>
        </c:txPr>
        <c:crossAx val="255254528"/>
        <c:crosses val="autoZero"/>
        <c:auto val="1"/>
        <c:lblAlgn val="ctr"/>
        <c:lblOffset val="100"/>
        <c:tickLblSkip val="4"/>
        <c:tickMarkSkip val="2"/>
        <c:noMultiLvlLbl val="0"/>
      </c:catAx>
      <c:valAx>
        <c:axId val="255254528"/>
        <c:scaling>
          <c:orientation val="minMax"/>
          <c:max val="19"/>
          <c:min val="0"/>
        </c:scaling>
        <c:delete val="0"/>
        <c:axPos val="l"/>
        <c:majorGridlines>
          <c:spPr>
            <a:ln w="6350" cap="flat" cmpd="sng" algn="ctr">
              <a:noFill/>
              <a:prstDash val="solid"/>
              <a:round/>
            </a:ln>
            <a:effectLst/>
          </c:spPr>
        </c:majorGridlines>
        <c:title>
          <c:tx>
            <c:rich>
              <a:bodyPr rot="0" spcFirstLastPara="1" vertOverflow="ellipsis" wrap="square" anchor="ctr" anchorCtr="1"/>
              <a:lstStyle/>
              <a:p>
                <a:pPr>
                  <a:defRPr sz="800" b="0" i="0" u="none" strike="noStrike" kern="1200" baseline="0">
                    <a:solidFill>
                      <a:schemeClr val="tx2"/>
                    </a:solidFill>
                    <a:latin typeface="Segoe UI" panose="020B0502040204020203" pitchFamily="34" charset="0"/>
                    <a:ea typeface="+mn-ea"/>
                    <a:cs typeface="Segoe UI" panose="020B0502040204020203" pitchFamily="34" charset="0"/>
                  </a:defRPr>
                </a:pPr>
                <a:r>
                  <a:rPr lang="en-US" b="0"/>
                  <a:t>MW</a:t>
                </a:r>
              </a:p>
            </c:rich>
          </c:tx>
          <c:layout>
            <c:manualLayout>
              <c:xMode val="edge"/>
              <c:yMode val="edge"/>
              <c:x val="1.4156740182531928E-2"/>
              <c:y val="3.0147518909150982E-2"/>
            </c:manualLayout>
          </c:layout>
          <c:overlay val="0"/>
          <c:spPr>
            <a:noFill/>
            <a:ln>
              <a:noFill/>
            </a:ln>
            <a:effectLst/>
          </c:spPr>
          <c:txPr>
            <a:bodyPr rot="0" spcFirstLastPara="1" vertOverflow="ellipsis" wrap="square" anchor="ctr" anchorCtr="1"/>
            <a:lstStyle/>
            <a:p>
              <a:pPr>
                <a:defRPr sz="800" b="0" i="0" u="none" strike="noStrike" kern="1200" baseline="0">
                  <a:solidFill>
                    <a:schemeClr val="tx2"/>
                  </a:solidFill>
                  <a:latin typeface="Segoe UI" panose="020B0502040204020203" pitchFamily="34" charset="0"/>
                  <a:ea typeface="+mn-ea"/>
                  <a:cs typeface="Segoe UI" panose="020B0502040204020203" pitchFamily="34" charset="0"/>
                </a:defRPr>
              </a:pPr>
              <a:endParaRPr lang="es-PE"/>
            </a:p>
          </c:txPr>
        </c:title>
        <c:numFmt formatCode="General" sourceLinked="0"/>
        <c:majorTickMark val="out"/>
        <c:minorTickMark val="none"/>
        <c:tickLblPos val="nextTo"/>
        <c:spPr>
          <a:noFill/>
          <a:ln w="6350" cap="flat" cmpd="sng" algn="ctr">
            <a:noFill/>
            <a:prstDash val="solid"/>
            <a:round/>
          </a:ln>
          <a:effectLst/>
        </c:spPr>
        <c:txPr>
          <a:bodyPr rot="-60000000" spcFirstLastPara="1" vertOverflow="ellipsis" vert="horz" wrap="square" anchor="ctr" anchorCtr="1"/>
          <a:lstStyle/>
          <a:p>
            <a:pPr>
              <a:defRPr sz="800" b="0" i="0" u="none" strike="noStrike" kern="1200" baseline="0">
                <a:solidFill>
                  <a:schemeClr val="tx2"/>
                </a:solidFill>
                <a:latin typeface="Segoe UI" panose="020B0502040204020203" pitchFamily="34" charset="0"/>
                <a:ea typeface="+mn-ea"/>
                <a:cs typeface="Segoe UI" panose="020B0502040204020203" pitchFamily="34" charset="0"/>
              </a:defRPr>
            </a:pPr>
            <a:endParaRPr lang="es-PE"/>
          </a:p>
        </c:txPr>
        <c:crossAx val="255232256"/>
        <c:crosses val="autoZero"/>
        <c:crossBetween val="between"/>
      </c:valAx>
      <c:spPr>
        <a:solidFill>
          <a:schemeClr val="bg1">
            <a:lumMod val="95000"/>
          </a:schemeClr>
        </a:solidFill>
        <a:ln>
          <a:noFill/>
        </a:ln>
        <a:effectLst/>
      </c:spPr>
    </c:plotArea>
    <c:plotVisOnly val="1"/>
    <c:dispBlanksAs val="gap"/>
    <c:showDLblsOverMax val="0"/>
  </c:chart>
  <c:spPr>
    <a:solidFill>
      <a:schemeClr val="bg1">
        <a:lumMod val="95000"/>
      </a:schemeClr>
    </a:solidFill>
    <a:ln w="6350" cap="flat" cmpd="sng" algn="ctr">
      <a:noFill/>
      <a:prstDash val="solid"/>
      <a:round/>
    </a:ln>
    <a:effectLst/>
  </c:spPr>
  <c:txPr>
    <a:bodyPr/>
    <a:lstStyle/>
    <a:p>
      <a:pPr>
        <a:defRPr sz="800">
          <a:solidFill>
            <a:schemeClr val="tx2"/>
          </a:solidFill>
          <a:latin typeface="Segoe UI" panose="020B0502040204020203" pitchFamily="34" charset="0"/>
          <a:cs typeface="Segoe UI" panose="020B0502040204020203" pitchFamily="34" charset="0"/>
        </a:defRPr>
      </a:pPr>
      <a:endParaRPr lang="es-PE"/>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3206064014130239E-2"/>
          <c:y val="6.3669334258919727E-2"/>
          <c:w val="0.73636298040064585"/>
          <c:h val="0.86259672086443739"/>
        </c:manualLayout>
      </c:layout>
      <c:lineChart>
        <c:grouping val="standard"/>
        <c:varyColors val="0"/>
        <c:ser>
          <c:idx val="1"/>
          <c:order val="0"/>
          <c:tx>
            <c:strRef>
              <c:f>DATA!$C$725</c:f>
              <c:strCache>
                <c:ptCount val="1"/>
                <c:pt idx="0">
                  <c:v>JOCKEY PLAZA</c:v>
                </c:pt>
              </c:strCache>
            </c:strRef>
          </c:tx>
          <c:spPr>
            <a:ln w="19050" cap="rnd" cmpd="sng" algn="ctr">
              <a:solidFill>
                <a:schemeClr val="accent2"/>
              </a:solidFill>
              <a:prstDash val="solid"/>
              <a:round/>
            </a:ln>
            <a:effectLst/>
          </c:spPr>
          <c:marker>
            <c:symbol val="circle"/>
            <c:size val="5"/>
            <c:spPr>
              <a:noFill/>
              <a:ln w="6350" cap="flat" cmpd="sng" algn="ctr">
                <a:noFill/>
                <a:prstDash val="solid"/>
                <a:round/>
              </a:ln>
              <a:effectLst/>
            </c:spPr>
          </c:marker>
          <c:cat>
            <c:numRef>
              <c:f>DATA!$B$726:$B$821</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DATA!$AH$726:$AH$821</c:f>
              <c:numCache>
                <c:formatCode>General</c:formatCode>
                <c:ptCount val="96"/>
                <c:pt idx="0">
                  <c:v>3.06</c:v>
                </c:pt>
                <c:pt idx="1">
                  <c:v>3.09</c:v>
                </c:pt>
                <c:pt idx="2">
                  <c:v>2.99</c:v>
                </c:pt>
                <c:pt idx="3">
                  <c:v>2.93</c:v>
                </c:pt>
                <c:pt idx="4">
                  <c:v>2.85</c:v>
                </c:pt>
                <c:pt idx="5">
                  <c:v>2.82</c:v>
                </c:pt>
                <c:pt idx="6">
                  <c:v>2.76</c:v>
                </c:pt>
                <c:pt idx="7">
                  <c:v>2.74</c:v>
                </c:pt>
                <c:pt idx="8">
                  <c:v>2.7</c:v>
                </c:pt>
                <c:pt idx="9">
                  <c:v>2.66</c:v>
                </c:pt>
                <c:pt idx="10">
                  <c:v>2.66</c:v>
                </c:pt>
                <c:pt idx="11">
                  <c:v>2.68</c:v>
                </c:pt>
                <c:pt idx="12">
                  <c:v>2.63</c:v>
                </c:pt>
                <c:pt idx="13">
                  <c:v>2.64</c:v>
                </c:pt>
                <c:pt idx="14">
                  <c:v>2.62</c:v>
                </c:pt>
                <c:pt idx="15">
                  <c:v>2.62</c:v>
                </c:pt>
                <c:pt idx="16">
                  <c:v>2.6</c:v>
                </c:pt>
                <c:pt idx="17">
                  <c:v>2.57</c:v>
                </c:pt>
                <c:pt idx="18">
                  <c:v>2.5499999999999998</c:v>
                </c:pt>
                <c:pt idx="19">
                  <c:v>2.56</c:v>
                </c:pt>
                <c:pt idx="20">
                  <c:v>2.57</c:v>
                </c:pt>
                <c:pt idx="21">
                  <c:v>2.6</c:v>
                </c:pt>
                <c:pt idx="22">
                  <c:v>2.61</c:v>
                </c:pt>
                <c:pt idx="23">
                  <c:v>2.6</c:v>
                </c:pt>
                <c:pt idx="24">
                  <c:v>2.64</c:v>
                </c:pt>
                <c:pt idx="25">
                  <c:v>2.9</c:v>
                </c:pt>
                <c:pt idx="26">
                  <c:v>3.01</c:v>
                </c:pt>
                <c:pt idx="27">
                  <c:v>3.03</c:v>
                </c:pt>
                <c:pt idx="28">
                  <c:v>3.18</c:v>
                </c:pt>
                <c:pt idx="29">
                  <c:v>3.47</c:v>
                </c:pt>
                <c:pt idx="30">
                  <c:v>3.65</c:v>
                </c:pt>
                <c:pt idx="31">
                  <c:v>3.69</c:v>
                </c:pt>
                <c:pt idx="32">
                  <c:v>3.88</c:v>
                </c:pt>
                <c:pt idx="33">
                  <c:v>4.13</c:v>
                </c:pt>
                <c:pt idx="34">
                  <c:v>5.1100000000000003</c:v>
                </c:pt>
                <c:pt idx="35">
                  <c:v>5.58</c:v>
                </c:pt>
                <c:pt idx="36">
                  <c:v>5.69</c:v>
                </c:pt>
                <c:pt idx="37">
                  <c:v>6.36</c:v>
                </c:pt>
                <c:pt idx="38">
                  <c:v>6.76</c:v>
                </c:pt>
                <c:pt idx="39">
                  <c:v>6.84</c:v>
                </c:pt>
                <c:pt idx="40">
                  <c:v>7.39</c:v>
                </c:pt>
                <c:pt idx="41">
                  <c:v>8.0399999999999991</c:v>
                </c:pt>
                <c:pt idx="42">
                  <c:v>8.24</c:v>
                </c:pt>
                <c:pt idx="43">
                  <c:v>8.67</c:v>
                </c:pt>
                <c:pt idx="44">
                  <c:v>8.9600000000000009</c:v>
                </c:pt>
                <c:pt idx="45">
                  <c:v>8.99</c:v>
                </c:pt>
                <c:pt idx="46">
                  <c:v>9.07</c:v>
                </c:pt>
                <c:pt idx="47">
                  <c:v>9.1300000000000008</c:v>
                </c:pt>
                <c:pt idx="48">
                  <c:v>9.16</c:v>
                </c:pt>
                <c:pt idx="49">
                  <c:v>9.1999999999999993</c:v>
                </c:pt>
                <c:pt idx="50">
                  <c:v>9.35</c:v>
                </c:pt>
                <c:pt idx="51">
                  <c:v>9.31</c:v>
                </c:pt>
                <c:pt idx="52">
                  <c:v>9.31</c:v>
                </c:pt>
                <c:pt idx="53">
                  <c:v>9.4700000000000006</c:v>
                </c:pt>
                <c:pt idx="54">
                  <c:v>9.42</c:v>
                </c:pt>
                <c:pt idx="55">
                  <c:v>9.4499999999999993</c:v>
                </c:pt>
                <c:pt idx="56">
                  <c:v>9.4499999999999993</c:v>
                </c:pt>
                <c:pt idx="57">
                  <c:v>9.3800000000000008</c:v>
                </c:pt>
                <c:pt idx="58">
                  <c:v>9.41</c:v>
                </c:pt>
                <c:pt idx="59">
                  <c:v>9.43</c:v>
                </c:pt>
                <c:pt idx="60">
                  <c:v>9.42</c:v>
                </c:pt>
                <c:pt idx="61">
                  <c:v>9.49</c:v>
                </c:pt>
                <c:pt idx="62">
                  <c:v>9.4700000000000006</c:v>
                </c:pt>
                <c:pt idx="63">
                  <c:v>9.4</c:v>
                </c:pt>
                <c:pt idx="64">
                  <c:v>9.27</c:v>
                </c:pt>
                <c:pt idx="65">
                  <c:v>9.25</c:v>
                </c:pt>
                <c:pt idx="66">
                  <c:v>9.36</c:v>
                </c:pt>
                <c:pt idx="67">
                  <c:v>9.39</c:v>
                </c:pt>
                <c:pt idx="68">
                  <c:v>9.3800000000000008</c:v>
                </c:pt>
                <c:pt idx="69">
                  <c:v>9.39</c:v>
                </c:pt>
                <c:pt idx="70">
                  <c:v>9.34</c:v>
                </c:pt>
                <c:pt idx="71">
                  <c:v>9.4</c:v>
                </c:pt>
                <c:pt idx="72">
                  <c:v>9.09</c:v>
                </c:pt>
                <c:pt idx="73">
                  <c:v>7.46</c:v>
                </c:pt>
                <c:pt idx="74">
                  <c:v>7.87</c:v>
                </c:pt>
                <c:pt idx="75">
                  <c:v>7.95</c:v>
                </c:pt>
                <c:pt idx="76">
                  <c:v>7.96</c:v>
                </c:pt>
                <c:pt idx="77">
                  <c:v>8.09</c:v>
                </c:pt>
                <c:pt idx="78">
                  <c:v>8.23</c:v>
                </c:pt>
                <c:pt idx="79">
                  <c:v>8.56</c:v>
                </c:pt>
                <c:pt idx="80">
                  <c:v>8.5399999999999991</c:v>
                </c:pt>
                <c:pt idx="81">
                  <c:v>8.5299999999999994</c:v>
                </c:pt>
                <c:pt idx="82">
                  <c:v>8.5</c:v>
                </c:pt>
                <c:pt idx="83">
                  <c:v>8.5</c:v>
                </c:pt>
                <c:pt idx="84">
                  <c:v>8.4</c:v>
                </c:pt>
                <c:pt idx="85">
                  <c:v>8.23</c:v>
                </c:pt>
                <c:pt idx="86">
                  <c:v>8.14</c:v>
                </c:pt>
                <c:pt idx="87">
                  <c:v>7.89</c:v>
                </c:pt>
                <c:pt idx="88">
                  <c:v>7.44</c:v>
                </c:pt>
                <c:pt idx="89">
                  <c:v>6.86</c:v>
                </c:pt>
                <c:pt idx="90">
                  <c:v>6.18</c:v>
                </c:pt>
                <c:pt idx="91">
                  <c:v>5.8</c:v>
                </c:pt>
                <c:pt idx="92">
                  <c:v>4.9800000000000004</c:v>
                </c:pt>
                <c:pt idx="93">
                  <c:v>4.2699999999999996</c:v>
                </c:pt>
                <c:pt idx="94">
                  <c:v>3.44</c:v>
                </c:pt>
                <c:pt idx="95">
                  <c:v>3.21</c:v>
                </c:pt>
              </c:numCache>
            </c:numRef>
          </c:val>
          <c:smooth val="0"/>
          <c:extLst>
            <c:ext xmlns:c16="http://schemas.microsoft.com/office/drawing/2014/chart" uri="{C3380CC4-5D6E-409C-BE32-E72D297353CC}">
              <c16:uniqueId val="{00000000-C314-4F2F-98C7-18A523E9ED1C}"/>
            </c:ext>
          </c:extLst>
        </c:ser>
        <c:ser>
          <c:idx val="2"/>
          <c:order val="1"/>
          <c:tx>
            <c:strRef>
              <c:f>DATA!$D$725</c:f>
              <c:strCache>
                <c:ptCount val="1"/>
                <c:pt idx="0">
                  <c:v>AUSTRAL GROUP</c:v>
                </c:pt>
              </c:strCache>
            </c:strRef>
          </c:tx>
          <c:spPr>
            <a:ln w="19050" cap="rnd" cmpd="sng" algn="ctr">
              <a:solidFill>
                <a:schemeClr val="accent3"/>
              </a:solidFill>
              <a:prstDash val="solid"/>
              <a:round/>
            </a:ln>
            <a:effectLst/>
          </c:spPr>
          <c:marker>
            <c:spPr>
              <a:noFill/>
              <a:ln w="6350" cap="flat" cmpd="sng" algn="ctr">
                <a:noFill/>
                <a:prstDash val="solid"/>
                <a:round/>
              </a:ln>
              <a:effectLst/>
            </c:spPr>
          </c:marker>
          <c:cat>
            <c:numRef>
              <c:f>DATA!$B$726:$B$821</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DATA!$AI$726:$AI$821</c:f>
              <c:numCache>
                <c:formatCode>General</c:formatCode>
                <c:ptCount val="96"/>
                <c:pt idx="0">
                  <c:v>4.16</c:v>
                </c:pt>
                <c:pt idx="1">
                  <c:v>4.6500000000000004</c:v>
                </c:pt>
                <c:pt idx="2">
                  <c:v>4.55</c:v>
                </c:pt>
                <c:pt idx="3">
                  <c:v>4.95</c:v>
                </c:pt>
                <c:pt idx="4">
                  <c:v>5.45</c:v>
                </c:pt>
                <c:pt idx="5">
                  <c:v>6.06</c:v>
                </c:pt>
                <c:pt idx="6">
                  <c:v>6.05</c:v>
                </c:pt>
                <c:pt idx="7">
                  <c:v>6.13</c:v>
                </c:pt>
                <c:pt idx="8">
                  <c:v>6.22</c:v>
                </c:pt>
                <c:pt idx="9">
                  <c:v>6.36</c:v>
                </c:pt>
                <c:pt idx="10">
                  <c:v>6.73</c:v>
                </c:pt>
                <c:pt idx="11">
                  <c:v>6.9</c:v>
                </c:pt>
                <c:pt idx="12">
                  <c:v>6.94</c:v>
                </c:pt>
                <c:pt idx="13">
                  <c:v>7.11</c:v>
                </c:pt>
                <c:pt idx="14">
                  <c:v>7.29</c:v>
                </c:pt>
                <c:pt idx="15">
                  <c:v>7.28</c:v>
                </c:pt>
                <c:pt idx="16">
                  <c:v>7.12</c:v>
                </c:pt>
                <c:pt idx="17">
                  <c:v>7.09</c:v>
                </c:pt>
                <c:pt idx="18">
                  <c:v>6.98</c:v>
                </c:pt>
                <c:pt idx="19">
                  <c:v>6.9</c:v>
                </c:pt>
                <c:pt idx="20">
                  <c:v>6.74</c:v>
                </c:pt>
                <c:pt idx="21">
                  <c:v>6.75</c:v>
                </c:pt>
                <c:pt idx="22">
                  <c:v>6.87</c:v>
                </c:pt>
                <c:pt idx="23">
                  <c:v>6.74</c:v>
                </c:pt>
                <c:pt idx="24">
                  <c:v>6.53</c:v>
                </c:pt>
                <c:pt idx="25">
                  <c:v>6.54</c:v>
                </c:pt>
                <c:pt idx="26">
                  <c:v>6.54</c:v>
                </c:pt>
                <c:pt idx="27">
                  <c:v>6.5</c:v>
                </c:pt>
                <c:pt idx="28">
                  <c:v>6.54</c:v>
                </c:pt>
                <c:pt idx="29">
                  <c:v>6.47</c:v>
                </c:pt>
                <c:pt idx="30">
                  <c:v>6.4</c:v>
                </c:pt>
                <c:pt idx="31">
                  <c:v>6.53</c:v>
                </c:pt>
                <c:pt idx="32">
                  <c:v>6.69</c:v>
                </c:pt>
                <c:pt idx="33">
                  <c:v>6.74</c:v>
                </c:pt>
                <c:pt idx="34">
                  <c:v>6.7</c:v>
                </c:pt>
                <c:pt idx="35">
                  <c:v>6.65</c:v>
                </c:pt>
                <c:pt idx="36">
                  <c:v>6.67</c:v>
                </c:pt>
                <c:pt idx="37">
                  <c:v>6.46</c:v>
                </c:pt>
                <c:pt idx="38">
                  <c:v>6.38</c:v>
                </c:pt>
                <c:pt idx="39">
                  <c:v>6.3</c:v>
                </c:pt>
                <c:pt idx="40">
                  <c:v>6.23</c:v>
                </c:pt>
                <c:pt idx="41">
                  <c:v>5.99</c:v>
                </c:pt>
                <c:pt idx="42">
                  <c:v>5.81</c:v>
                </c:pt>
                <c:pt idx="43">
                  <c:v>5.53</c:v>
                </c:pt>
                <c:pt idx="44">
                  <c:v>5.33</c:v>
                </c:pt>
                <c:pt idx="45">
                  <c:v>5.1100000000000003</c:v>
                </c:pt>
                <c:pt idx="46">
                  <c:v>4.84</c:v>
                </c:pt>
                <c:pt idx="47">
                  <c:v>4.79</c:v>
                </c:pt>
                <c:pt idx="48">
                  <c:v>4.24</c:v>
                </c:pt>
                <c:pt idx="49">
                  <c:v>3.98</c:v>
                </c:pt>
                <c:pt idx="50">
                  <c:v>3.91</c:v>
                </c:pt>
                <c:pt idx="51">
                  <c:v>3.93</c:v>
                </c:pt>
                <c:pt idx="52">
                  <c:v>3.77</c:v>
                </c:pt>
                <c:pt idx="53">
                  <c:v>3.8</c:v>
                </c:pt>
                <c:pt idx="54">
                  <c:v>3.92</c:v>
                </c:pt>
                <c:pt idx="55">
                  <c:v>3.87</c:v>
                </c:pt>
                <c:pt idx="56">
                  <c:v>4.07</c:v>
                </c:pt>
                <c:pt idx="57">
                  <c:v>4.34</c:v>
                </c:pt>
                <c:pt idx="58">
                  <c:v>4.21</c:v>
                </c:pt>
                <c:pt idx="59">
                  <c:v>3.85</c:v>
                </c:pt>
                <c:pt idx="60">
                  <c:v>3.06</c:v>
                </c:pt>
                <c:pt idx="61">
                  <c:v>2.5299999999999998</c:v>
                </c:pt>
                <c:pt idx="62">
                  <c:v>2.37</c:v>
                </c:pt>
                <c:pt idx="63">
                  <c:v>2.0499999999999998</c:v>
                </c:pt>
                <c:pt idx="64">
                  <c:v>1.87</c:v>
                </c:pt>
                <c:pt idx="65">
                  <c:v>1.83</c:v>
                </c:pt>
                <c:pt idx="66">
                  <c:v>1.66</c:v>
                </c:pt>
                <c:pt idx="67">
                  <c:v>1.57</c:v>
                </c:pt>
                <c:pt idx="68">
                  <c:v>1.28</c:v>
                </c:pt>
                <c:pt idx="69">
                  <c:v>1.01</c:v>
                </c:pt>
                <c:pt idx="70">
                  <c:v>0.95</c:v>
                </c:pt>
                <c:pt idx="71">
                  <c:v>0.93</c:v>
                </c:pt>
                <c:pt idx="72">
                  <c:v>0.99</c:v>
                </c:pt>
                <c:pt idx="73">
                  <c:v>1.03</c:v>
                </c:pt>
                <c:pt idx="74">
                  <c:v>1.1299999999999999</c:v>
                </c:pt>
                <c:pt idx="75">
                  <c:v>1.1299999999999999</c:v>
                </c:pt>
                <c:pt idx="76">
                  <c:v>1.5</c:v>
                </c:pt>
                <c:pt idx="77">
                  <c:v>1.53</c:v>
                </c:pt>
                <c:pt idx="78">
                  <c:v>1.57</c:v>
                </c:pt>
                <c:pt idx="79">
                  <c:v>1.9</c:v>
                </c:pt>
                <c:pt idx="80">
                  <c:v>2.2200000000000002</c:v>
                </c:pt>
                <c:pt idx="81">
                  <c:v>2.78</c:v>
                </c:pt>
                <c:pt idx="82">
                  <c:v>3.63</c:v>
                </c:pt>
                <c:pt idx="83">
                  <c:v>3.74</c:v>
                </c:pt>
                <c:pt idx="84">
                  <c:v>3.8</c:v>
                </c:pt>
                <c:pt idx="85">
                  <c:v>3.82</c:v>
                </c:pt>
                <c:pt idx="86">
                  <c:v>3.83</c:v>
                </c:pt>
                <c:pt idx="87">
                  <c:v>3.88</c:v>
                </c:pt>
                <c:pt idx="88">
                  <c:v>3.95</c:v>
                </c:pt>
                <c:pt idx="89">
                  <c:v>4.0599999999999996</c:v>
                </c:pt>
                <c:pt idx="90">
                  <c:v>4.1100000000000003</c:v>
                </c:pt>
                <c:pt idx="91">
                  <c:v>4.1399999999999997</c:v>
                </c:pt>
                <c:pt idx="92">
                  <c:v>4.22</c:v>
                </c:pt>
                <c:pt idx="93">
                  <c:v>4.1900000000000004</c:v>
                </c:pt>
                <c:pt idx="94">
                  <c:v>4.24</c:v>
                </c:pt>
                <c:pt idx="95">
                  <c:v>4.1399999999999997</c:v>
                </c:pt>
              </c:numCache>
            </c:numRef>
          </c:val>
          <c:smooth val="0"/>
          <c:extLst>
            <c:ext xmlns:c16="http://schemas.microsoft.com/office/drawing/2014/chart" uri="{C3380CC4-5D6E-409C-BE32-E72D297353CC}">
              <c16:uniqueId val="{00000001-C314-4F2F-98C7-18A523E9ED1C}"/>
            </c:ext>
          </c:extLst>
        </c:ser>
        <c:ser>
          <c:idx val="3"/>
          <c:order val="2"/>
          <c:tx>
            <c:strRef>
              <c:f>DATA!$E$725</c:f>
              <c:strCache>
                <c:ptCount val="1"/>
                <c:pt idx="0">
                  <c:v>CAL &amp; CEMENTO SUR</c:v>
                </c:pt>
              </c:strCache>
            </c:strRef>
          </c:tx>
          <c:spPr>
            <a:ln w="19050" cap="rnd" cmpd="sng" algn="ctr">
              <a:solidFill>
                <a:schemeClr val="accent4"/>
              </a:solidFill>
              <a:prstDash val="solid"/>
              <a:round/>
            </a:ln>
            <a:effectLst/>
          </c:spPr>
          <c:marker>
            <c:spPr>
              <a:noFill/>
              <a:ln w="6350" cap="flat" cmpd="sng" algn="ctr">
                <a:noFill/>
                <a:prstDash val="solid"/>
                <a:round/>
              </a:ln>
              <a:effectLst/>
            </c:spPr>
          </c:marker>
          <c:cat>
            <c:numRef>
              <c:f>DATA!$B$726:$B$821</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DATA!$AJ$726:$AJ$821</c:f>
              <c:numCache>
                <c:formatCode>General</c:formatCode>
                <c:ptCount val="96"/>
                <c:pt idx="0">
                  <c:v>4.3499999999999996</c:v>
                </c:pt>
                <c:pt idx="1">
                  <c:v>4.37</c:v>
                </c:pt>
                <c:pt idx="2">
                  <c:v>4.3099999999999996</c:v>
                </c:pt>
                <c:pt idx="3">
                  <c:v>4.3499999999999996</c:v>
                </c:pt>
                <c:pt idx="4">
                  <c:v>4.45</c:v>
                </c:pt>
                <c:pt idx="5">
                  <c:v>4.5599999999999996</c:v>
                </c:pt>
                <c:pt idx="6">
                  <c:v>4.53</c:v>
                </c:pt>
                <c:pt idx="7">
                  <c:v>4.62</c:v>
                </c:pt>
                <c:pt idx="8">
                  <c:v>4.66</c:v>
                </c:pt>
                <c:pt idx="9">
                  <c:v>4.6399999999999997</c:v>
                </c:pt>
                <c:pt idx="10">
                  <c:v>4.5599999999999996</c:v>
                </c:pt>
                <c:pt idx="11">
                  <c:v>4.62</c:v>
                </c:pt>
                <c:pt idx="12">
                  <c:v>4.63</c:v>
                </c:pt>
                <c:pt idx="13">
                  <c:v>4.5999999999999996</c:v>
                </c:pt>
                <c:pt idx="14">
                  <c:v>4.59</c:v>
                </c:pt>
                <c:pt idx="15">
                  <c:v>4.66</c:v>
                </c:pt>
                <c:pt idx="16">
                  <c:v>4.62</c:v>
                </c:pt>
                <c:pt idx="17">
                  <c:v>4.66</c:v>
                </c:pt>
                <c:pt idx="18">
                  <c:v>4.67</c:v>
                </c:pt>
                <c:pt idx="19">
                  <c:v>4.71</c:v>
                </c:pt>
                <c:pt idx="20">
                  <c:v>4.6900000000000004</c:v>
                </c:pt>
                <c:pt idx="21">
                  <c:v>4.74</c:v>
                </c:pt>
                <c:pt idx="22">
                  <c:v>4.63</c:v>
                </c:pt>
                <c:pt idx="23">
                  <c:v>4.5599999999999996</c:v>
                </c:pt>
                <c:pt idx="24">
                  <c:v>4.49</c:v>
                </c:pt>
                <c:pt idx="25">
                  <c:v>4.41</c:v>
                </c:pt>
                <c:pt idx="26">
                  <c:v>4.32</c:v>
                </c:pt>
                <c:pt idx="27">
                  <c:v>4.2699999999999996</c:v>
                </c:pt>
                <c:pt idx="28">
                  <c:v>4.32</c:v>
                </c:pt>
                <c:pt idx="29">
                  <c:v>4.37</c:v>
                </c:pt>
                <c:pt idx="30">
                  <c:v>4.42</c:v>
                </c:pt>
                <c:pt idx="31">
                  <c:v>4.4800000000000004</c:v>
                </c:pt>
                <c:pt idx="32">
                  <c:v>4.51</c:v>
                </c:pt>
                <c:pt idx="33">
                  <c:v>4.3899999999999997</c:v>
                </c:pt>
                <c:pt idx="34">
                  <c:v>4.33</c:v>
                </c:pt>
                <c:pt idx="35">
                  <c:v>4.63</c:v>
                </c:pt>
                <c:pt idx="36">
                  <c:v>4.49</c:v>
                </c:pt>
                <c:pt idx="37">
                  <c:v>4.43</c:v>
                </c:pt>
                <c:pt idx="38">
                  <c:v>4.66</c:v>
                </c:pt>
                <c:pt idx="39">
                  <c:v>4.72</c:v>
                </c:pt>
                <c:pt idx="40">
                  <c:v>4.7300000000000004</c:v>
                </c:pt>
                <c:pt idx="41">
                  <c:v>4.8099999999999996</c:v>
                </c:pt>
                <c:pt idx="42">
                  <c:v>4.84</c:v>
                </c:pt>
                <c:pt idx="43">
                  <c:v>4.8099999999999996</c:v>
                </c:pt>
                <c:pt idx="44">
                  <c:v>4.74</c:v>
                </c:pt>
                <c:pt idx="45">
                  <c:v>4.6399999999999997</c:v>
                </c:pt>
                <c:pt idx="46">
                  <c:v>4.67</c:v>
                </c:pt>
                <c:pt idx="47">
                  <c:v>4.7</c:v>
                </c:pt>
                <c:pt idx="48">
                  <c:v>4.6900000000000004</c:v>
                </c:pt>
                <c:pt idx="49">
                  <c:v>4.68</c:v>
                </c:pt>
                <c:pt idx="50">
                  <c:v>4.71</c:v>
                </c:pt>
                <c:pt idx="51">
                  <c:v>4.7</c:v>
                </c:pt>
                <c:pt idx="52">
                  <c:v>4.66</c:v>
                </c:pt>
                <c:pt idx="53">
                  <c:v>4.76</c:v>
                </c:pt>
                <c:pt idx="54">
                  <c:v>4.7699999999999996</c:v>
                </c:pt>
                <c:pt idx="55">
                  <c:v>4.63</c:v>
                </c:pt>
                <c:pt idx="56">
                  <c:v>4.7300000000000004</c:v>
                </c:pt>
                <c:pt idx="57">
                  <c:v>4.7300000000000004</c:v>
                </c:pt>
                <c:pt idx="58">
                  <c:v>4.71</c:v>
                </c:pt>
                <c:pt idx="59">
                  <c:v>4.5599999999999996</c:v>
                </c:pt>
                <c:pt idx="60">
                  <c:v>4.54</c:v>
                </c:pt>
                <c:pt idx="61">
                  <c:v>4.6399999999999997</c:v>
                </c:pt>
                <c:pt idx="62">
                  <c:v>4.76</c:v>
                </c:pt>
                <c:pt idx="63">
                  <c:v>4.79</c:v>
                </c:pt>
                <c:pt idx="64">
                  <c:v>4.66</c:v>
                </c:pt>
                <c:pt idx="65">
                  <c:v>4.24</c:v>
                </c:pt>
                <c:pt idx="66">
                  <c:v>4.13</c:v>
                </c:pt>
                <c:pt idx="67">
                  <c:v>4.28</c:v>
                </c:pt>
                <c:pt idx="68">
                  <c:v>4.28</c:v>
                </c:pt>
                <c:pt idx="69">
                  <c:v>4.22</c:v>
                </c:pt>
                <c:pt idx="70">
                  <c:v>4.55</c:v>
                </c:pt>
                <c:pt idx="71">
                  <c:v>4.7300000000000004</c:v>
                </c:pt>
                <c:pt idx="72">
                  <c:v>4.79</c:v>
                </c:pt>
                <c:pt idx="73">
                  <c:v>4.6500000000000004</c:v>
                </c:pt>
                <c:pt idx="74">
                  <c:v>4.5199999999999996</c:v>
                </c:pt>
                <c:pt idx="75">
                  <c:v>4.49</c:v>
                </c:pt>
                <c:pt idx="76">
                  <c:v>4.49</c:v>
                </c:pt>
                <c:pt idx="77">
                  <c:v>4.38</c:v>
                </c:pt>
                <c:pt idx="78">
                  <c:v>4.4000000000000004</c:v>
                </c:pt>
                <c:pt idx="79">
                  <c:v>4.43</c:v>
                </c:pt>
                <c:pt idx="80">
                  <c:v>4.3600000000000003</c:v>
                </c:pt>
                <c:pt idx="81">
                  <c:v>4.34</c:v>
                </c:pt>
                <c:pt idx="82">
                  <c:v>4.34</c:v>
                </c:pt>
                <c:pt idx="83">
                  <c:v>4.41</c:v>
                </c:pt>
                <c:pt idx="84">
                  <c:v>4.46</c:v>
                </c:pt>
                <c:pt idx="85">
                  <c:v>4.4400000000000004</c:v>
                </c:pt>
                <c:pt idx="86">
                  <c:v>4.51</c:v>
                </c:pt>
                <c:pt idx="87">
                  <c:v>4.4400000000000004</c:v>
                </c:pt>
                <c:pt idx="88">
                  <c:v>4.45</c:v>
                </c:pt>
                <c:pt idx="89">
                  <c:v>4.47</c:v>
                </c:pt>
                <c:pt idx="90">
                  <c:v>4.3600000000000003</c:v>
                </c:pt>
                <c:pt idx="91">
                  <c:v>4.3499999999999996</c:v>
                </c:pt>
                <c:pt idx="92">
                  <c:v>4.3099999999999996</c:v>
                </c:pt>
                <c:pt idx="93">
                  <c:v>4.4000000000000004</c:v>
                </c:pt>
                <c:pt idx="94">
                  <c:v>4.42</c:v>
                </c:pt>
                <c:pt idx="95">
                  <c:v>4.32</c:v>
                </c:pt>
              </c:numCache>
            </c:numRef>
          </c:val>
          <c:smooth val="0"/>
          <c:extLst>
            <c:ext xmlns:c16="http://schemas.microsoft.com/office/drawing/2014/chart" uri="{C3380CC4-5D6E-409C-BE32-E72D297353CC}">
              <c16:uniqueId val="{00000002-C314-4F2F-98C7-18A523E9ED1C}"/>
            </c:ext>
          </c:extLst>
        </c:ser>
        <c:ser>
          <c:idx val="4"/>
          <c:order val="3"/>
          <c:tx>
            <c:strRef>
              <c:f>DATA!$F$725</c:f>
              <c:strCache>
                <c:ptCount val="1"/>
                <c:pt idx="0">
                  <c:v>MINERA SAN IGNACIO DE MOROCOCHA</c:v>
                </c:pt>
              </c:strCache>
            </c:strRef>
          </c:tx>
          <c:spPr>
            <a:ln w="19050" cap="rnd" cmpd="sng" algn="ctr">
              <a:solidFill>
                <a:schemeClr val="accent5"/>
              </a:solidFill>
              <a:prstDash val="solid"/>
              <a:round/>
            </a:ln>
            <a:effectLst/>
          </c:spPr>
          <c:marker>
            <c:spPr>
              <a:noFill/>
              <a:ln w="6350" cap="flat" cmpd="sng" algn="ctr">
                <a:noFill/>
                <a:prstDash val="solid"/>
                <a:round/>
              </a:ln>
              <a:effectLst/>
            </c:spPr>
          </c:marker>
          <c:cat>
            <c:numRef>
              <c:f>DATA!$B$726:$B$821</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DATA!$AK$726:$AK$821</c:f>
              <c:numCache>
                <c:formatCode>General</c:formatCode>
                <c:ptCount val="96"/>
                <c:pt idx="0">
                  <c:v>8.34</c:v>
                </c:pt>
                <c:pt idx="1">
                  <c:v>7.41</c:v>
                </c:pt>
                <c:pt idx="2">
                  <c:v>7.17</c:v>
                </c:pt>
                <c:pt idx="3">
                  <c:v>7.35</c:v>
                </c:pt>
                <c:pt idx="4">
                  <c:v>7.54</c:v>
                </c:pt>
                <c:pt idx="5">
                  <c:v>7.47</c:v>
                </c:pt>
                <c:pt idx="6">
                  <c:v>7.6</c:v>
                </c:pt>
                <c:pt idx="7">
                  <c:v>7.57</c:v>
                </c:pt>
                <c:pt idx="8">
                  <c:v>8.0399999999999991</c:v>
                </c:pt>
                <c:pt idx="9">
                  <c:v>7.55</c:v>
                </c:pt>
                <c:pt idx="10">
                  <c:v>7.52</c:v>
                </c:pt>
                <c:pt idx="11">
                  <c:v>8.35</c:v>
                </c:pt>
                <c:pt idx="12">
                  <c:v>8.0299999999999994</c:v>
                </c:pt>
                <c:pt idx="13">
                  <c:v>8.26</c:v>
                </c:pt>
                <c:pt idx="14">
                  <c:v>8.18</c:v>
                </c:pt>
                <c:pt idx="15">
                  <c:v>7.79</c:v>
                </c:pt>
                <c:pt idx="16">
                  <c:v>8.16</c:v>
                </c:pt>
                <c:pt idx="17">
                  <c:v>7.13</c:v>
                </c:pt>
                <c:pt idx="18">
                  <c:v>7.33</c:v>
                </c:pt>
                <c:pt idx="19">
                  <c:v>7.89</c:v>
                </c:pt>
                <c:pt idx="20">
                  <c:v>7.05</c:v>
                </c:pt>
                <c:pt idx="21">
                  <c:v>7.08</c:v>
                </c:pt>
                <c:pt idx="22">
                  <c:v>7.07</c:v>
                </c:pt>
                <c:pt idx="23">
                  <c:v>7.19</c:v>
                </c:pt>
                <c:pt idx="24">
                  <c:v>7.18</c:v>
                </c:pt>
                <c:pt idx="25">
                  <c:v>6.47</c:v>
                </c:pt>
                <c:pt idx="26">
                  <c:v>6.07</c:v>
                </c:pt>
                <c:pt idx="27">
                  <c:v>6.99</c:v>
                </c:pt>
                <c:pt idx="28">
                  <c:v>6.96</c:v>
                </c:pt>
                <c:pt idx="29">
                  <c:v>7.34</c:v>
                </c:pt>
                <c:pt idx="30">
                  <c:v>6.39</c:v>
                </c:pt>
                <c:pt idx="31">
                  <c:v>5.78</c:v>
                </c:pt>
                <c:pt idx="32">
                  <c:v>7.1</c:v>
                </c:pt>
                <c:pt idx="33">
                  <c:v>7.11</c:v>
                </c:pt>
                <c:pt idx="34">
                  <c:v>6.77</c:v>
                </c:pt>
                <c:pt idx="35">
                  <c:v>6.6</c:v>
                </c:pt>
                <c:pt idx="36">
                  <c:v>6.55</c:v>
                </c:pt>
                <c:pt idx="37">
                  <c:v>7.12</c:v>
                </c:pt>
                <c:pt idx="38">
                  <c:v>7.56</c:v>
                </c:pt>
                <c:pt idx="39">
                  <c:v>7.48</c:v>
                </c:pt>
                <c:pt idx="40">
                  <c:v>6.69</c:v>
                </c:pt>
                <c:pt idx="41">
                  <c:v>6.82</c:v>
                </c:pt>
                <c:pt idx="42">
                  <c:v>7.46</c:v>
                </c:pt>
                <c:pt idx="43">
                  <c:v>8.1199999999999992</c:v>
                </c:pt>
                <c:pt idx="44">
                  <c:v>7.71</c:v>
                </c:pt>
                <c:pt idx="45">
                  <c:v>7.94</c:v>
                </c:pt>
                <c:pt idx="46">
                  <c:v>7.82</c:v>
                </c:pt>
                <c:pt idx="47">
                  <c:v>7.29</c:v>
                </c:pt>
                <c:pt idx="48">
                  <c:v>7.62</c:v>
                </c:pt>
                <c:pt idx="49">
                  <c:v>7.71</c:v>
                </c:pt>
                <c:pt idx="50">
                  <c:v>7.45</c:v>
                </c:pt>
                <c:pt idx="51">
                  <c:v>7.66</c:v>
                </c:pt>
                <c:pt idx="52">
                  <c:v>7.25</c:v>
                </c:pt>
                <c:pt idx="53">
                  <c:v>7.31</c:v>
                </c:pt>
                <c:pt idx="54">
                  <c:v>7.78</c:v>
                </c:pt>
                <c:pt idx="55">
                  <c:v>7.42</c:v>
                </c:pt>
                <c:pt idx="56">
                  <c:v>7.6</c:v>
                </c:pt>
                <c:pt idx="57">
                  <c:v>7.21</c:v>
                </c:pt>
                <c:pt idx="58">
                  <c:v>7.45</c:v>
                </c:pt>
                <c:pt idx="59">
                  <c:v>8.4600000000000009</c:v>
                </c:pt>
                <c:pt idx="60">
                  <c:v>8.16</c:v>
                </c:pt>
                <c:pt idx="61">
                  <c:v>7.83</c:v>
                </c:pt>
                <c:pt idx="62">
                  <c:v>8.2100000000000009</c:v>
                </c:pt>
                <c:pt idx="63">
                  <c:v>7.67</c:v>
                </c:pt>
                <c:pt idx="64">
                  <c:v>8.07</c:v>
                </c:pt>
                <c:pt idx="65">
                  <c:v>8.4499999999999993</c:v>
                </c:pt>
                <c:pt idx="66">
                  <c:v>7.83</c:v>
                </c:pt>
                <c:pt idx="67">
                  <c:v>7.56</c:v>
                </c:pt>
                <c:pt idx="68">
                  <c:v>7.77</c:v>
                </c:pt>
                <c:pt idx="69">
                  <c:v>7.93</c:v>
                </c:pt>
                <c:pt idx="70">
                  <c:v>7.66</c:v>
                </c:pt>
                <c:pt idx="71">
                  <c:v>7.71</c:v>
                </c:pt>
                <c:pt idx="72">
                  <c:v>7.5</c:v>
                </c:pt>
                <c:pt idx="73">
                  <c:v>7.42</c:v>
                </c:pt>
                <c:pt idx="74">
                  <c:v>7.73</c:v>
                </c:pt>
                <c:pt idx="75">
                  <c:v>7.75</c:v>
                </c:pt>
                <c:pt idx="76">
                  <c:v>6.98</c:v>
                </c:pt>
                <c:pt idx="77">
                  <c:v>7.15</c:v>
                </c:pt>
                <c:pt idx="78">
                  <c:v>7.4</c:v>
                </c:pt>
                <c:pt idx="79">
                  <c:v>7.7</c:v>
                </c:pt>
                <c:pt idx="80">
                  <c:v>7.64</c:v>
                </c:pt>
                <c:pt idx="81">
                  <c:v>7.28</c:v>
                </c:pt>
                <c:pt idx="82">
                  <c:v>7.73</c:v>
                </c:pt>
                <c:pt idx="83">
                  <c:v>7.95</c:v>
                </c:pt>
                <c:pt idx="84">
                  <c:v>7.88</c:v>
                </c:pt>
                <c:pt idx="85">
                  <c:v>7.4</c:v>
                </c:pt>
                <c:pt idx="86">
                  <c:v>8.31</c:v>
                </c:pt>
                <c:pt idx="87">
                  <c:v>8.49</c:v>
                </c:pt>
                <c:pt idx="88">
                  <c:v>8.43</c:v>
                </c:pt>
                <c:pt idx="89">
                  <c:v>8.51</c:v>
                </c:pt>
                <c:pt idx="90">
                  <c:v>8.77</c:v>
                </c:pt>
                <c:pt idx="91">
                  <c:v>8.6199999999999992</c:v>
                </c:pt>
                <c:pt idx="92">
                  <c:v>8.5399999999999991</c:v>
                </c:pt>
                <c:pt idx="93">
                  <c:v>8.74</c:v>
                </c:pt>
                <c:pt idx="94">
                  <c:v>8.0299999999999994</c:v>
                </c:pt>
                <c:pt idx="95">
                  <c:v>8.36</c:v>
                </c:pt>
              </c:numCache>
            </c:numRef>
          </c:val>
          <c:smooth val="0"/>
          <c:extLst>
            <c:ext xmlns:c16="http://schemas.microsoft.com/office/drawing/2014/chart" uri="{C3380CC4-5D6E-409C-BE32-E72D297353CC}">
              <c16:uniqueId val="{00000003-C314-4F2F-98C7-18A523E9ED1C}"/>
            </c:ext>
          </c:extLst>
        </c:ser>
        <c:ser>
          <c:idx val="0"/>
          <c:order val="4"/>
          <c:tx>
            <c:strRef>
              <c:f>DATA!$G$725</c:f>
              <c:strCache>
                <c:ptCount val="1"/>
                <c:pt idx="0">
                  <c:v>LINDLEY</c:v>
                </c:pt>
              </c:strCache>
            </c:strRef>
          </c:tx>
          <c:spPr>
            <a:ln w="19050" cap="rnd" cmpd="sng" algn="ctr">
              <a:solidFill>
                <a:schemeClr val="accent1"/>
              </a:solidFill>
              <a:prstDash val="solid"/>
              <a:round/>
            </a:ln>
            <a:effectLst/>
          </c:spPr>
          <c:marker>
            <c:spPr>
              <a:noFill/>
              <a:ln w="6350" cap="flat" cmpd="sng" algn="ctr">
                <a:noFill/>
                <a:prstDash val="solid"/>
                <a:round/>
              </a:ln>
              <a:effectLst/>
            </c:spPr>
          </c:marker>
          <c:cat>
            <c:numRef>
              <c:f>DATA!$B$726:$B$821</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DATA!$AL$726:$AL$821</c:f>
              <c:numCache>
                <c:formatCode>General</c:formatCode>
                <c:ptCount val="96"/>
                <c:pt idx="0">
                  <c:v>6.78</c:v>
                </c:pt>
                <c:pt idx="1">
                  <c:v>10.71</c:v>
                </c:pt>
                <c:pt idx="2">
                  <c:v>11.43</c:v>
                </c:pt>
                <c:pt idx="3">
                  <c:v>11.47</c:v>
                </c:pt>
                <c:pt idx="4">
                  <c:v>10.039999999999999</c:v>
                </c:pt>
                <c:pt idx="5">
                  <c:v>10.25</c:v>
                </c:pt>
                <c:pt idx="6">
                  <c:v>11.15</c:v>
                </c:pt>
                <c:pt idx="7">
                  <c:v>10.81</c:v>
                </c:pt>
                <c:pt idx="8">
                  <c:v>11.45</c:v>
                </c:pt>
                <c:pt idx="9">
                  <c:v>11.18</c:v>
                </c:pt>
                <c:pt idx="10">
                  <c:v>10.9</c:v>
                </c:pt>
                <c:pt idx="11">
                  <c:v>10.95</c:v>
                </c:pt>
                <c:pt idx="12">
                  <c:v>10.42</c:v>
                </c:pt>
                <c:pt idx="13">
                  <c:v>10.46</c:v>
                </c:pt>
                <c:pt idx="14">
                  <c:v>10.74</c:v>
                </c:pt>
                <c:pt idx="15">
                  <c:v>10.67</c:v>
                </c:pt>
                <c:pt idx="16">
                  <c:v>9.61</c:v>
                </c:pt>
                <c:pt idx="17">
                  <c:v>9.75</c:v>
                </c:pt>
                <c:pt idx="18">
                  <c:v>10.64</c:v>
                </c:pt>
                <c:pt idx="19">
                  <c:v>10.63</c:v>
                </c:pt>
                <c:pt idx="20">
                  <c:v>10.43</c:v>
                </c:pt>
                <c:pt idx="21">
                  <c:v>10.220000000000001</c:v>
                </c:pt>
                <c:pt idx="22">
                  <c:v>9.39</c:v>
                </c:pt>
                <c:pt idx="23">
                  <c:v>9.64</c:v>
                </c:pt>
                <c:pt idx="24">
                  <c:v>9.9499999999999993</c:v>
                </c:pt>
                <c:pt idx="25">
                  <c:v>9.44</c:v>
                </c:pt>
                <c:pt idx="26">
                  <c:v>9.0399999999999991</c:v>
                </c:pt>
                <c:pt idx="27">
                  <c:v>8.84</c:v>
                </c:pt>
                <c:pt idx="28">
                  <c:v>7.17</c:v>
                </c:pt>
                <c:pt idx="29">
                  <c:v>7.14</c:v>
                </c:pt>
                <c:pt idx="30">
                  <c:v>7.96</c:v>
                </c:pt>
                <c:pt idx="31">
                  <c:v>8.31</c:v>
                </c:pt>
                <c:pt idx="32">
                  <c:v>7.65</c:v>
                </c:pt>
                <c:pt idx="33">
                  <c:v>8.09</c:v>
                </c:pt>
                <c:pt idx="34">
                  <c:v>8.57</c:v>
                </c:pt>
                <c:pt idx="35">
                  <c:v>9.0299999999999994</c:v>
                </c:pt>
                <c:pt idx="36">
                  <c:v>9.35</c:v>
                </c:pt>
                <c:pt idx="37">
                  <c:v>9.5</c:v>
                </c:pt>
                <c:pt idx="38">
                  <c:v>9.1999999999999993</c:v>
                </c:pt>
                <c:pt idx="39">
                  <c:v>8.7200000000000006</c:v>
                </c:pt>
                <c:pt idx="40">
                  <c:v>8.06</c:v>
                </c:pt>
                <c:pt idx="41">
                  <c:v>8.6199999999999992</c:v>
                </c:pt>
                <c:pt idx="42">
                  <c:v>8.67</c:v>
                </c:pt>
                <c:pt idx="43">
                  <c:v>7.68</c:v>
                </c:pt>
                <c:pt idx="44">
                  <c:v>7.33</c:v>
                </c:pt>
                <c:pt idx="45">
                  <c:v>6.97</c:v>
                </c:pt>
                <c:pt idx="46">
                  <c:v>7.3</c:v>
                </c:pt>
                <c:pt idx="47">
                  <c:v>7.26</c:v>
                </c:pt>
                <c:pt idx="48">
                  <c:v>6.86</c:v>
                </c:pt>
                <c:pt idx="49">
                  <c:v>6.97</c:v>
                </c:pt>
                <c:pt idx="50">
                  <c:v>6.38</c:v>
                </c:pt>
                <c:pt idx="51">
                  <c:v>6.38</c:v>
                </c:pt>
                <c:pt idx="52">
                  <c:v>6.67</c:v>
                </c:pt>
                <c:pt idx="53">
                  <c:v>6.52</c:v>
                </c:pt>
                <c:pt idx="54">
                  <c:v>6.32</c:v>
                </c:pt>
                <c:pt idx="55">
                  <c:v>6.78</c:v>
                </c:pt>
                <c:pt idx="56">
                  <c:v>6.69</c:v>
                </c:pt>
                <c:pt idx="57">
                  <c:v>6.71</c:v>
                </c:pt>
                <c:pt idx="58">
                  <c:v>7.61</c:v>
                </c:pt>
                <c:pt idx="59">
                  <c:v>7.95</c:v>
                </c:pt>
                <c:pt idx="60">
                  <c:v>7.13</c:v>
                </c:pt>
                <c:pt idx="61">
                  <c:v>5.77</c:v>
                </c:pt>
                <c:pt idx="62">
                  <c:v>5.52</c:v>
                </c:pt>
                <c:pt idx="63">
                  <c:v>5.68</c:v>
                </c:pt>
                <c:pt idx="64">
                  <c:v>5.94</c:v>
                </c:pt>
                <c:pt idx="65">
                  <c:v>6.32</c:v>
                </c:pt>
                <c:pt idx="66">
                  <c:v>6.43</c:v>
                </c:pt>
                <c:pt idx="67">
                  <c:v>6.33</c:v>
                </c:pt>
                <c:pt idx="68">
                  <c:v>6.62</c:v>
                </c:pt>
                <c:pt idx="69">
                  <c:v>6.26</c:v>
                </c:pt>
                <c:pt idx="70">
                  <c:v>5.75</c:v>
                </c:pt>
                <c:pt idx="71">
                  <c:v>6.35</c:v>
                </c:pt>
                <c:pt idx="72">
                  <c:v>6.51</c:v>
                </c:pt>
                <c:pt idx="73">
                  <c:v>6.98</c:v>
                </c:pt>
                <c:pt idx="74">
                  <c:v>7.52</c:v>
                </c:pt>
                <c:pt idx="75">
                  <c:v>8.02</c:v>
                </c:pt>
                <c:pt idx="76">
                  <c:v>8.35</c:v>
                </c:pt>
                <c:pt idx="77">
                  <c:v>7.3</c:v>
                </c:pt>
                <c:pt idx="78">
                  <c:v>7</c:v>
                </c:pt>
                <c:pt idx="79">
                  <c:v>7.45</c:v>
                </c:pt>
                <c:pt idx="80">
                  <c:v>7</c:v>
                </c:pt>
                <c:pt idx="81">
                  <c:v>6.3</c:v>
                </c:pt>
                <c:pt idx="82">
                  <c:v>7.04</c:v>
                </c:pt>
                <c:pt idx="83">
                  <c:v>6.73</c:v>
                </c:pt>
                <c:pt idx="84">
                  <c:v>6</c:v>
                </c:pt>
                <c:pt idx="85">
                  <c:v>5.92</c:v>
                </c:pt>
                <c:pt idx="86">
                  <c:v>5.69</c:v>
                </c:pt>
                <c:pt idx="87">
                  <c:v>5.84</c:v>
                </c:pt>
                <c:pt idx="88">
                  <c:v>6.07</c:v>
                </c:pt>
                <c:pt idx="89">
                  <c:v>6.68</c:v>
                </c:pt>
                <c:pt idx="90">
                  <c:v>6.32</c:v>
                </c:pt>
                <c:pt idx="91">
                  <c:v>5.77</c:v>
                </c:pt>
                <c:pt idx="92">
                  <c:v>5.95</c:v>
                </c:pt>
                <c:pt idx="93">
                  <c:v>5.94</c:v>
                </c:pt>
                <c:pt idx="94">
                  <c:v>6.12</c:v>
                </c:pt>
                <c:pt idx="95">
                  <c:v>6.39</c:v>
                </c:pt>
              </c:numCache>
            </c:numRef>
          </c:val>
          <c:smooth val="0"/>
          <c:extLst>
            <c:ext xmlns:c16="http://schemas.microsoft.com/office/drawing/2014/chart" uri="{C3380CC4-5D6E-409C-BE32-E72D297353CC}">
              <c16:uniqueId val="{00000004-C314-4F2F-98C7-18A523E9ED1C}"/>
            </c:ext>
          </c:extLst>
        </c:ser>
        <c:ser>
          <c:idx val="5"/>
          <c:order val="5"/>
          <c:tx>
            <c:strRef>
              <c:f>DATA!$H$725</c:f>
              <c:strCache>
                <c:ptCount val="1"/>
                <c:pt idx="0">
                  <c:v>CORPORACION PESQUERA INCA</c:v>
                </c:pt>
              </c:strCache>
            </c:strRef>
          </c:tx>
          <c:spPr>
            <a:ln w="19050" cap="rnd" cmpd="sng" algn="ctr">
              <a:solidFill>
                <a:schemeClr val="accent6"/>
              </a:solidFill>
              <a:prstDash val="solid"/>
              <a:round/>
            </a:ln>
            <a:effectLst/>
          </c:spPr>
          <c:marker>
            <c:symbol val="square"/>
            <c:size val="4"/>
            <c:spPr>
              <a:noFill/>
              <a:ln w="6350" cap="flat" cmpd="sng" algn="ctr">
                <a:noFill/>
                <a:prstDash val="solid"/>
                <a:round/>
              </a:ln>
              <a:effectLst/>
            </c:spPr>
          </c:marker>
          <c:cat>
            <c:numRef>
              <c:f>DATA!$B$726:$B$821</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DATA!$AM$726:$AM$821</c:f>
              <c:numCache>
                <c:formatCode>General</c:formatCode>
                <c:ptCount val="96"/>
                <c:pt idx="0">
                  <c:v>4.96</c:v>
                </c:pt>
                <c:pt idx="1">
                  <c:v>6.17</c:v>
                </c:pt>
                <c:pt idx="2">
                  <c:v>6.22</c:v>
                </c:pt>
                <c:pt idx="3">
                  <c:v>6.18</c:v>
                </c:pt>
                <c:pt idx="4">
                  <c:v>6.18</c:v>
                </c:pt>
                <c:pt idx="5">
                  <c:v>6.16</c:v>
                </c:pt>
                <c:pt idx="6">
                  <c:v>6.26</c:v>
                </c:pt>
                <c:pt idx="7">
                  <c:v>5.95</c:v>
                </c:pt>
                <c:pt idx="8">
                  <c:v>5.65</c:v>
                </c:pt>
                <c:pt idx="9">
                  <c:v>5.66</c:v>
                </c:pt>
                <c:pt idx="10">
                  <c:v>6.29</c:v>
                </c:pt>
                <c:pt idx="11">
                  <c:v>6.35</c:v>
                </c:pt>
                <c:pt idx="12">
                  <c:v>6.28</c:v>
                </c:pt>
                <c:pt idx="13">
                  <c:v>5.95</c:v>
                </c:pt>
                <c:pt idx="14">
                  <c:v>5.88</c:v>
                </c:pt>
                <c:pt idx="15">
                  <c:v>5.68</c:v>
                </c:pt>
                <c:pt idx="16">
                  <c:v>5.66</c:v>
                </c:pt>
                <c:pt idx="17">
                  <c:v>5.65</c:v>
                </c:pt>
                <c:pt idx="18">
                  <c:v>6</c:v>
                </c:pt>
                <c:pt idx="19">
                  <c:v>5.86</c:v>
                </c:pt>
                <c:pt idx="20">
                  <c:v>5.65</c:v>
                </c:pt>
                <c:pt idx="21">
                  <c:v>5.71</c:v>
                </c:pt>
                <c:pt idx="22">
                  <c:v>5.56</c:v>
                </c:pt>
                <c:pt idx="23">
                  <c:v>5.43</c:v>
                </c:pt>
                <c:pt idx="24">
                  <c:v>5.39</c:v>
                </c:pt>
                <c:pt idx="25">
                  <c:v>5.35</c:v>
                </c:pt>
                <c:pt idx="26">
                  <c:v>5.3</c:v>
                </c:pt>
                <c:pt idx="27">
                  <c:v>5.23</c:v>
                </c:pt>
                <c:pt idx="28">
                  <c:v>5.2</c:v>
                </c:pt>
                <c:pt idx="29">
                  <c:v>4.99</c:v>
                </c:pt>
                <c:pt idx="30">
                  <c:v>4.97</c:v>
                </c:pt>
                <c:pt idx="31">
                  <c:v>4.97</c:v>
                </c:pt>
                <c:pt idx="32">
                  <c:v>4.95</c:v>
                </c:pt>
                <c:pt idx="33">
                  <c:v>4.9000000000000004</c:v>
                </c:pt>
                <c:pt idx="34">
                  <c:v>4.87</c:v>
                </c:pt>
                <c:pt idx="35">
                  <c:v>4.8099999999999996</c:v>
                </c:pt>
                <c:pt idx="36">
                  <c:v>4.9000000000000004</c:v>
                </c:pt>
                <c:pt idx="37">
                  <c:v>4.9000000000000004</c:v>
                </c:pt>
                <c:pt idx="38">
                  <c:v>4.91</c:v>
                </c:pt>
                <c:pt idx="39">
                  <c:v>4.87</c:v>
                </c:pt>
                <c:pt idx="40">
                  <c:v>4.96</c:v>
                </c:pt>
                <c:pt idx="41">
                  <c:v>4.9000000000000004</c:v>
                </c:pt>
                <c:pt idx="42">
                  <c:v>4.8600000000000003</c:v>
                </c:pt>
                <c:pt idx="43">
                  <c:v>4.84</c:v>
                </c:pt>
                <c:pt idx="44">
                  <c:v>4.83</c:v>
                </c:pt>
                <c:pt idx="45">
                  <c:v>4.79</c:v>
                </c:pt>
                <c:pt idx="46">
                  <c:v>4.71</c:v>
                </c:pt>
                <c:pt idx="47">
                  <c:v>4.55</c:v>
                </c:pt>
                <c:pt idx="48">
                  <c:v>4.57</c:v>
                </c:pt>
                <c:pt idx="49">
                  <c:v>4.42</c:v>
                </c:pt>
                <c:pt idx="50">
                  <c:v>4.03</c:v>
                </c:pt>
                <c:pt idx="51">
                  <c:v>3.65</c:v>
                </c:pt>
                <c:pt idx="52">
                  <c:v>3.31</c:v>
                </c:pt>
                <c:pt idx="53">
                  <c:v>3.28</c:v>
                </c:pt>
                <c:pt idx="54">
                  <c:v>2.91</c:v>
                </c:pt>
                <c:pt idx="55">
                  <c:v>2.5</c:v>
                </c:pt>
                <c:pt idx="56">
                  <c:v>2.19</c:v>
                </c:pt>
                <c:pt idx="57">
                  <c:v>1.71</c:v>
                </c:pt>
                <c:pt idx="58">
                  <c:v>1.07</c:v>
                </c:pt>
                <c:pt idx="59">
                  <c:v>0.91</c:v>
                </c:pt>
                <c:pt idx="60">
                  <c:v>0.67</c:v>
                </c:pt>
                <c:pt idx="61">
                  <c:v>0.59</c:v>
                </c:pt>
                <c:pt idx="62">
                  <c:v>0.47</c:v>
                </c:pt>
                <c:pt idx="63">
                  <c:v>0.7</c:v>
                </c:pt>
                <c:pt idx="64">
                  <c:v>0.72</c:v>
                </c:pt>
                <c:pt idx="65">
                  <c:v>0.75</c:v>
                </c:pt>
                <c:pt idx="66">
                  <c:v>0.54</c:v>
                </c:pt>
                <c:pt idx="67">
                  <c:v>0.47</c:v>
                </c:pt>
                <c:pt idx="68">
                  <c:v>0.49</c:v>
                </c:pt>
                <c:pt idx="69">
                  <c:v>0.52</c:v>
                </c:pt>
                <c:pt idx="70">
                  <c:v>0.62</c:v>
                </c:pt>
                <c:pt idx="71">
                  <c:v>0.74</c:v>
                </c:pt>
                <c:pt idx="72">
                  <c:v>0.62</c:v>
                </c:pt>
                <c:pt idx="73">
                  <c:v>0.53</c:v>
                </c:pt>
                <c:pt idx="74">
                  <c:v>0.66</c:v>
                </c:pt>
                <c:pt idx="75">
                  <c:v>0.9</c:v>
                </c:pt>
                <c:pt idx="76">
                  <c:v>1.02</c:v>
                </c:pt>
                <c:pt idx="77">
                  <c:v>1.25</c:v>
                </c:pt>
                <c:pt idx="78">
                  <c:v>1.26</c:v>
                </c:pt>
                <c:pt idx="79">
                  <c:v>1.02</c:v>
                </c:pt>
                <c:pt idx="80">
                  <c:v>1.02</c:v>
                </c:pt>
                <c:pt idx="81">
                  <c:v>1.03</c:v>
                </c:pt>
                <c:pt idx="82">
                  <c:v>1.3</c:v>
                </c:pt>
                <c:pt idx="83">
                  <c:v>1.69</c:v>
                </c:pt>
                <c:pt idx="84">
                  <c:v>1.69</c:v>
                </c:pt>
                <c:pt idx="85">
                  <c:v>1.68</c:v>
                </c:pt>
                <c:pt idx="86">
                  <c:v>1.74</c:v>
                </c:pt>
                <c:pt idx="87">
                  <c:v>1.78</c:v>
                </c:pt>
                <c:pt idx="88">
                  <c:v>1.73</c:v>
                </c:pt>
                <c:pt idx="89">
                  <c:v>1.48</c:v>
                </c:pt>
                <c:pt idx="90">
                  <c:v>1.76</c:v>
                </c:pt>
                <c:pt idx="91">
                  <c:v>3.22</c:v>
                </c:pt>
                <c:pt idx="92">
                  <c:v>3.74</c:v>
                </c:pt>
                <c:pt idx="93">
                  <c:v>3.96</c:v>
                </c:pt>
                <c:pt idx="94">
                  <c:v>4.59</c:v>
                </c:pt>
                <c:pt idx="95">
                  <c:v>5.01</c:v>
                </c:pt>
              </c:numCache>
            </c:numRef>
          </c:val>
          <c:smooth val="0"/>
          <c:extLst>
            <c:ext xmlns:c16="http://schemas.microsoft.com/office/drawing/2014/chart" uri="{C3380CC4-5D6E-409C-BE32-E72D297353CC}">
              <c16:uniqueId val="{00000005-C314-4F2F-98C7-18A523E9ED1C}"/>
            </c:ext>
          </c:extLst>
        </c:ser>
        <c:ser>
          <c:idx val="6"/>
          <c:order val="6"/>
          <c:tx>
            <c:strRef>
              <c:f>DATA!$I$725</c:f>
              <c:strCache>
                <c:ptCount val="1"/>
                <c:pt idx="0">
                  <c:v>CREDITEX</c:v>
                </c:pt>
              </c:strCache>
            </c:strRef>
          </c:tx>
          <c:spPr>
            <a:ln w="19050" cap="rnd" cmpd="sng" algn="ctr">
              <a:solidFill>
                <a:schemeClr val="accent1">
                  <a:lumMod val="60000"/>
                </a:schemeClr>
              </a:solidFill>
              <a:prstDash val="solid"/>
              <a:round/>
            </a:ln>
            <a:effectLst/>
          </c:spPr>
          <c:marker>
            <c:symbol val="diamond"/>
            <c:size val="7"/>
            <c:spPr>
              <a:noFill/>
              <a:ln w="6350" cap="flat" cmpd="sng" algn="ctr">
                <a:noFill/>
                <a:prstDash val="solid"/>
                <a:round/>
              </a:ln>
              <a:effectLst/>
            </c:spPr>
          </c:marker>
          <c:cat>
            <c:numRef>
              <c:f>DATA!$B$726:$B$821</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DATA!$AN$726:$AN$821</c:f>
              <c:numCache>
                <c:formatCode>General</c:formatCode>
                <c:ptCount val="96"/>
                <c:pt idx="0">
                  <c:v>1.88</c:v>
                </c:pt>
                <c:pt idx="1">
                  <c:v>1.88</c:v>
                </c:pt>
                <c:pt idx="2">
                  <c:v>1.87</c:v>
                </c:pt>
                <c:pt idx="3">
                  <c:v>1.86</c:v>
                </c:pt>
                <c:pt idx="4">
                  <c:v>1.88</c:v>
                </c:pt>
                <c:pt idx="5">
                  <c:v>1.89</c:v>
                </c:pt>
                <c:pt idx="6">
                  <c:v>1.9</c:v>
                </c:pt>
                <c:pt idx="7">
                  <c:v>1.9</c:v>
                </c:pt>
                <c:pt idx="8">
                  <c:v>1.89</c:v>
                </c:pt>
                <c:pt idx="9">
                  <c:v>1.89</c:v>
                </c:pt>
                <c:pt idx="10">
                  <c:v>1.87</c:v>
                </c:pt>
                <c:pt idx="11">
                  <c:v>1.84</c:v>
                </c:pt>
                <c:pt idx="12">
                  <c:v>1.86</c:v>
                </c:pt>
                <c:pt idx="13">
                  <c:v>1.84</c:v>
                </c:pt>
                <c:pt idx="14">
                  <c:v>1.84</c:v>
                </c:pt>
                <c:pt idx="15">
                  <c:v>1.81</c:v>
                </c:pt>
                <c:pt idx="16">
                  <c:v>1.83</c:v>
                </c:pt>
                <c:pt idx="17">
                  <c:v>1.87</c:v>
                </c:pt>
                <c:pt idx="18">
                  <c:v>1.87</c:v>
                </c:pt>
                <c:pt idx="19">
                  <c:v>1.87</c:v>
                </c:pt>
                <c:pt idx="20">
                  <c:v>1.88</c:v>
                </c:pt>
                <c:pt idx="21">
                  <c:v>1.87</c:v>
                </c:pt>
                <c:pt idx="22">
                  <c:v>1.87</c:v>
                </c:pt>
                <c:pt idx="23">
                  <c:v>1.84</c:v>
                </c:pt>
                <c:pt idx="24">
                  <c:v>1.85</c:v>
                </c:pt>
                <c:pt idx="25">
                  <c:v>1.84</c:v>
                </c:pt>
                <c:pt idx="26">
                  <c:v>1.82</c:v>
                </c:pt>
                <c:pt idx="27">
                  <c:v>1.84</c:v>
                </c:pt>
                <c:pt idx="28">
                  <c:v>1.81</c:v>
                </c:pt>
                <c:pt idx="29">
                  <c:v>1.76</c:v>
                </c:pt>
                <c:pt idx="30">
                  <c:v>1.77</c:v>
                </c:pt>
                <c:pt idx="31">
                  <c:v>1.8</c:v>
                </c:pt>
                <c:pt idx="32">
                  <c:v>1.82</c:v>
                </c:pt>
                <c:pt idx="33">
                  <c:v>1.82</c:v>
                </c:pt>
                <c:pt idx="34">
                  <c:v>1.81</c:v>
                </c:pt>
                <c:pt idx="35">
                  <c:v>1.8</c:v>
                </c:pt>
                <c:pt idx="36">
                  <c:v>1.8</c:v>
                </c:pt>
                <c:pt idx="37">
                  <c:v>1.82</c:v>
                </c:pt>
                <c:pt idx="38">
                  <c:v>1.81</c:v>
                </c:pt>
                <c:pt idx="39">
                  <c:v>1.8</c:v>
                </c:pt>
                <c:pt idx="40">
                  <c:v>1.81</c:v>
                </c:pt>
                <c:pt idx="41">
                  <c:v>1.85</c:v>
                </c:pt>
                <c:pt idx="42">
                  <c:v>1.86</c:v>
                </c:pt>
                <c:pt idx="43">
                  <c:v>1.83</c:v>
                </c:pt>
                <c:pt idx="44">
                  <c:v>1.83</c:v>
                </c:pt>
                <c:pt idx="45">
                  <c:v>1.82</c:v>
                </c:pt>
                <c:pt idx="46">
                  <c:v>1.83</c:v>
                </c:pt>
                <c:pt idx="47">
                  <c:v>1.87</c:v>
                </c:pt>
                <c:pt idx="48">
                  <c:v>1.87</c:v>
                </c:pt>
                <c:pt idx="49">
                  <c:v>1.88</c:v>
                </c:pt>
                <c:pt idx="50">
                  <c:v>1.89</c:v>
                </c:pt>
                <c:pt idx="51">
                  <c:v>1.85</c:v>
                </c:pt>
                <c:pt idx="52">
                  <c:v>1.85</c:v>
                </c:pt>
                <c:pt idx="53">
                  <c:v>1.88</c:v>
                </c:pt>
                <c:pt idx="54">
                  <c:v>1.88</c:v>
                </c:pt>
                <c:pt idx="55">
                  <c:v>1.89</c:v>
                </c:pt>
                <c:pt idx="56">
                  <c:v>1.9</c:v>
                </c:pt>
                <c:pt idx="57">
                  <c:v>1.89</c:v>
                </c:pt>
                <c:pt idx="58">
                  <c:v>1.92</c:v>
                </c:pt>
                <c:pt idx="59">
                  <c:v>1.91</c:v>
                </c:pt>
                <c:pt idx="60">
                  <c:v>1.91</c:v>
                </c:pt>
                <c:pt idx="61">
                  <c:v>1.85</c:v>
                </c:pt>
                <c:pt idx="62">
                  <c:v>1.84</c:v>
                </c:pt>
                <c:pt idx="63">
                  <c:v>1.9</c:v>
                </c:pt>
                <c:pt idx="64">
                  <c:v>1.9</c:v>
                </c:pt>
                <c:pt idx="65">
                  <c:v>1.93</c:v>
                </c:pt>
                <c:pt idx="66">
                  <c:v>1.95</c:v>
                </c:pt>
                <c:pt idx="67">
                  <c:v>1.94</c:v>
                </c:pt>
                <c:pt idx="68">
                  <c:v>1.96</c:v>
                </c:pt>
                <c:pt idx="69">
                  <c:v>1.92</c:v>
                </c:pt>
                <c:pt idx="70">
                  <c:v>1.87</c:v>
                </c:pt>
                <c:pt idx="71">
                  <c:v>1.71</c:v>
                </c:pt>
                <c:pt idx="72">
                  <c:v>1.66</c:v>
                </c:pt>
                <c:pt idx="73">
                  <c:v>1.7</c:v>
                </c:pt>
                <c:pt idx="74">
                  <c:v>1.7</c:v>
                </c:pt>
                <c:pt idx="75">
                  <c:v>1.67</c:v>
                </c:pt>
                <c:pt idx="76">
                  <c:v>1.68</c:v>
                </c:pt>
                <c:pt idx="77">
                  <c:v>1.68</c:v>
                </c:pt>
                <c:pt idx="78">
                  <c:v>1.68</c:v>
                </c:pt>
                <c:pt idx="79">
                  <c:v>1.67</c:v>
                </c:pt>
                <c:pt idx="80">
                  <c:v>1.65</c:v>
                </c:pt>
                <c:pt idx="81">
                  <c:v>1.65</c:v>
                </c:pt>
                <c:pt idx="82">
                  <c:v>1.65</c:v>
                </c:pt>
                <c:pt idx="83">
                  <c:v>1.74</c:v>
                </c:pt>
                <c:pt idx="84">
                  <c:v>1.79</c:v>
                </c:pt>
                <c:pt idx="85">
                  <c:v>1.84</c:v>
                </c:pt>
                <c:pt idx="86">
                  <c:v>1.87</c:v>
                </c:pt>
                <c:pt idx="87">
                  <c:v>1.89</c:v>
                </c:pt>
                <c:pt idx="88">
                  <c:v>1.84</c:v>
                </c:pt>
                <c:pt idx="89">
                  <c:v>1.87</c:v>
                </c:pt>
                <c:pt idx="90">
                  <c:v>1.85</c:v>
                </c:pt>
                <c:pt idx="91">
                  <c:v>1.87</c:v>
                </c:pt>
                <c:pt idx="92">
                  <c:v>1.89</c:v>
                </c:pt>
                <c:pt idx="93">
                  <c:v>1.86</c:v>
                </c:pt>
                <c:pt idx="94">
                  <c:v>1.88</c:v>
                </c:pt>
                <c:pt idx="95">
                  <c:v>1.91</c:v>
                </c:pt>
              </c:numCache>
            </c:numRef>
          </c:val>
          <c:smooth val="0"/>
          <c:extLst>
            <c:ext xmlns:c16="http://schemas.microsoft.com/office/drawing/2014/chart" uri="{C3380CC4-5D6E-409C-BE32-E72D297353CC}">
              <c16:uniqueId val="{00000006-C314-4F2F-98C7-18A523E9ED1C}"/>
            </c:ext>
          </c:extLst>
        </c:ser>
        <c:ser>
          <c:idx val="7"/>
          <c:order val="7"/>
          <c:tx>
            <c:strRef>
              <c:f>DATA!$J$725</c:f>
              <c:strCache>
                <c:ptCount val="1"/>
                <c:pt idx="0">
                  <c:v>ECO - ACUICOLA</c:v>
                </c:pt>
              </c:strCache>
            </c:strRef>
          </c:tx>
          <c:spPr>
            <a:ln w="19050" cap="rnd" cmpd="sng" algn="ctr">
              <a:solidFill>
                <a:schemeClr val="accent2">
                  <a:lumMod val="60000"/>
                </a:schemeClr>
              </a:solidFill>
              <a:prstDash val="solid"/>
              <a:round/>
            </a:ln>
            <a:effectLst/>
          </c:spPr>
          <c:marker>
            <c:symbol val="plus"/>
            <c:size val="6"/>
            <c:spPr>
              <a:noFill/>
              <a:ln w="6350" cap="flat" cmpd="sng" algn="ctr">
                <a:noFill/>
                <a:prstDash val="solid"/>
                <a:round/>
              </a:ln>
              <a:effectLst/>
            </c:spPr>
          </c:marker>
          <c:cat>
            <c:numRef>
              <c:f>DATA!$B$726:$B$821</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DATA!$AO$726:$AO$821</c:f>
              <c:numCache>
                <c:formatCode>General</c:formatCode>
                <c:ptCount val="96"/>
                <c:pt idx="0">
                  <c:v>9.5299999999999994</c:v>
                </c:pt>
                <c:pt idx="1">
                  <c:v>11.15</c:v>
                </c:pt>
                <c:pt idx="2">
                  <c:v>11.12</c:v>
                </c:pt>
                <c:pt idx="3">
                  <c:v>11.08</c:v>
                </c:pt>
                <c:pt idx="4">
                  <c:v>11.2</c:v>
                </c:pt>
                <c:pt idx="5">
                  <c:v>11.19</c:v>
                </c:pt>
                <c:pt idx="6">
                  <c:v>11.21</c:v>
                </c:pt>
                <c:pt idx="7">
                  <c:v>11.28</c:v>
                </c:pt>
                <c:pt idx="8">
                  <c:v>11.45</c:v>
                </c:pt>
                <c:pt idx="9">
                  <c:v>11.77</c:v>
                </c:pt>
                <c:pt idx="10">
                  <c:v>11.95</c:v>
                </c:pt>
                <c:pt idx="11">
                  <c:v>11.95</c:v>
                </c:pt>
                <c:pt idx="12">
                  <c:v>12.01</c:v>
                </c:pt>
                <c:pt idx="13">
                  <c:v>11.92</c:v>
                </c:pt>
                <c:pt idx="14">
                  <c:v>11.8</c:v>
                </c:pt>
                <c:pt idx="15">
                  <c:v>11.7</c:v>
                </c:pt>
                <c:pt idx="16">
                  <c:v>11.74</c:v>
                </c:pt>
                <c:pt idx="17">
                  <c:v>11.7</c:v>
                </c:pt>
                <c:pt idx="18">
                  <c:v>11.64</c:v>
                </c:pt>
                <c:pt idx="19">
                  <c:v>11.7</c:v>
                </c:pt>
                <c:pt idx="20">
                  <c:v>11.71</c:v>
                </c:pt>
                <c:pt idx="21">
                  <c:v>11.55</c:v>
                </c:pt>
                <c:pt idx="22">
                  <c:v>11.59</c:v>
                </c:pt>
                <c:pt idx="23">
                  <c:v>11.42</c:v>
                </c:pt>
                <c:pt idx="24">
                  <c:v>11.47</c:v>
                </c:pt>
                <c:pt idx="25">
                  <c:v>11.37</c:v>
                </c:pt>
                <c:pt idx="26">
                  <c:v>11.66</c:v>
                </c:pt>
                <c:pt idx="27">
                  <c:v>11.77</c:v>
                </c:pt>
                <c:pt idx="28">
                  <c:v>11.61</c:v>
                </c:pt>
                <c:pt idx="29">
                  <c:v>11.4</c:v>
                </c:pt>
                <c:pt idx="30">
                  <c:v>11.37</c:v>
                </c:pt>
                <c:pt idx="31">
                  <c:v>11.38</c:v>
                </c:pt>
                <c:pt idx="32">
                  <c:v>11.52</c:v>
                </c:pt>
                <c:pt idx="33">
                  <c:v>11.44</c:v>
                </c:pt>
                <c:pt idx="34">
                  <c:v>11.26</c:v>
                </c:pt>
                <c:pt idx="35">
                  <c:v>11.19</c:v>
                </c:pt>
                <c:pt idx="36">
                  <c:v>11.17</c:v>
                </c:pt>
                <c:pt idx="37">
                  <c:v>11.11</c:v>
                </c:pt>
                <c:pt idx="38">
                  <c:v>11</c:v>
                </c:pt>
                <c:pt idx="39">
                  <c:v>10.92</c:v>
                </c:pt>
                <c:pt idx="40">
                  <c:v>10.66</c:v>
                </c:pt>
                <c:pt idx="41">
                  <c:v>10.06</c:v>
                </c:pt>
                <c:pt idx="42">
                  <c:v>9.06</c:v>
                </c:pt>
                <c:pt idx="43">
                  <c:v>8.3000000000000007</c:v>
                </c:pt>
                <c:pt idx="44">
                  <c:v>8.11</c:v>
                </c:pt>
                <c:pt idx="45">
                  <c:v>7.94</c:v>
                </c:pt>
                <c:pt idx="46">
                  <c:v>7.88</c:v>
                </c:pt>
                <c:pt idx="47">
                  <c:v>7.87</c:v>
                </c:pt>
                <c:pt idx="48">
                  <c:v>7.76</c:v>
                </c:pt>
                <c:pt idx="49">
                  <c:v>7.53</c:v>
                </c:pt>
                <c:pt idx="50">
                  <c:v>7.23</c:v>
                </c:pt>
                <c:pt idx="51">
                  <c:v>7.16</c:v>
                </c:pt>
                <c:pt idx="52">
                  <c:v>7.12</c:v>
                </c:pt>
                <c:pt idx="53">
                  <c:v>6.92</c:v>
                </c:pt>
                <c:pt idx="54">
                  <c:v>6.59</c:v>
                </c:pt>
                <c:pt idx="55">
                  <c:v>6.19</c:v>
                </c:pt>
                <c:pt idx="56">
                  <c:v>5.84</c:v>
                </c:pt>
                <c:pt idx="57">
                  <c:v>5.82</c:v>
                </c:pt>
                <c:pt idx="58">
                  <c:v>5.6</c:v>
                </c:pt>
                <c:pt idx="59">
                  <c:v>5.56</c:v>
                </c:pt>
                <c:pt idx="60">
                  <c:v>5.57</c:v>
                </c:pt>
                <c:pt idx="61">
                  <c:v>5.58</c:v>
                </c:pt>
                <c:pt idx="62">
                  <c:v>5.61</c:v>
                </c:pt>
                <c:pt idx="63">
                  <c:v>5.31</c:v>
                </c:pt>
                <c:pt idx="64">
                  <c:v>5.21</c:v>
                </c:pt>
                <c:pt idx="65">
                  <c:v>5.41</c:v>
                </c:pt>
                <c:pt idx="66">
                  <c:v>5.37</c:v>
                </c:pt>
                <c:pt idx="67">
                  <c:v>5.04</c:v>
                </c:pt>
                <c:pt idx="68">
                  <c:v>4.8600000000000003</c:v>
                </c:pt>
                <c:pt idx="69">
                  <c:v>4.74</c:v>
                </c:pt>
                <c:pt idx="70">
                  <c:v>4.7300000000000004</c:v>
                </c:pt>
                <c:pt idx="71">
                  <c:v>4.62</c:v>
                </c:pt>
                <c:pt idx="72">
                  <c:v>4.57</c:v>
                </c:pt>
                <c:pt idx="73">
                  <c:v>4.5999999999999996</c:v>
                </c:pt>
                <c:pt idx="74">
                  <c:v>4.5599999999999996</c:v>
                </c:pt>
                <c:pt idx="75">
                  <c:v>4.51</c:v>
                </c:pt>
                <c:pt idx="76">
                  <c:v>4.54</c:v>
                </c:pt>
                <c:pt idx="77">
                  <c:v>4.62</c:v>
                </c:pt>
                <c:pt idx="78">
                  <c:v>4.9400000000000004</c:v>
                </c:pt>
                <c:pt idx="79">
                  <c:v>5.27</c:v>
                </c:pt>
                <c:pt idx="80">
                  <c:v>5.47</c:v>
                </c:pt>
                <c:pt idx="81">
                  <c:v>5.58</c:v>
                </c:pt>
                <c:pt idx="82">
                  <c:v>5.5</c:v>
                </c:pt>
                <c:pt idx="83">
                  <c:v>5.6</c:v>
                </c:pt>
                <c:pt idx="84">
                  <c:v>5.61</c:v>
                </c:pt>
                <c:pt idx="85">
                  <c:v>5.65</c:v>
                </c:pt>
                <c:pt idx="86">
                  <c:v>6.01</c:v>
                </c:pt>
                <c:pt idx="87">
                  <c:v>6.59</c:v>
                </c:pt>
                <c:pt idx="88">
                  <c:v>7.26</c:v>
                </c:pt>
                <c:pt idx="89">
                  <c:v>7.75</c:v>
                </c:pt>
                <c:pt idx="90">
                  <c:v>8.2899999999999991</c:v>
                </c:pt>
                <c:pt idx="91">
                  <c:v>8.81</c:v>
                </c:pt>
                <c:pt idx="92">
                  <c:v>9.2200000000000006</c:v>
                </c:pt>
                <c:pt idx="93">
                  <c:v>9.3699999999999992</c:v>
                </c:pt>
                <c:pt idx="94">
                  <c:v>9.4499999999999993</c:v>
                </c:pt>
                <c:pt idx="95">
                  <c:v>9.5500000000000007</c:v>
                </c:pt>
              </c:numCache>
            </c:numRef>
          </c:val>
          <c:smooth val="0"/>
          <c:extLst>
            <c:ext xmlns:c16="http://schemas.microsoft.com/office/drawing/2014/chart" uri="{C3380CC4-5D6E-409C-BE32-E72D297353CC}">
              <c16:uniqueId val="{00000007-C314-4F2F-98C7-18A523E9ED1C}"/>
            </c:ext>
          </c:extLst>
        </c:ser>
        <c:ser>
          <c:idx val="8"/>
          <c:order val="8"/>
          <c:tx>
            <c:strRef>
              <c:f>DATA!$K$725</c:f>
              <c:strCache>
                <c:ptCount val="1"/>
                <c:pt idx="0">
                  <c:v>EXSA</c:v>
                </c:pt>
              </c:strCache>
            </c:strRef>
          </c:tx>
          <c:spPr>
            <a:ln w="19050" cap="rnd" cmpd="sng" algn="ctr">
              <a:solidFill>
                <a:schemeClr val="accent3">
                  <a:lumMod val="60000"/>
                </a:schemeClr>
              </a:solidFill>
              <a:prstDash val="solid"/>
              <a:round/>
            </a:ln>
            <a:effectLst/>
          </c:spPr>
          <c:marker>
            <c:spPr>
              <a:noFill/>
              <a:ln w="6350" cap="flat" cmpd="sng" algn="ctr">
                <a:noFill/>
                <a:prstDash val="solid"/>
                <a:round/>
              </a:ln>
              <a:effectLst/>
            </c:spPr>
          </c:marker>
          <c:cat>
            <c:numRef>
              <c:f>DATA!$B$726:$B$821</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DATA!$AP$726:$AP$821</c:f>
              <c:numCache>
                <c:formatCode>General</c:formatCode>
                <c:ptCount val="96"/>
                <c:pt idx="0">
                  <c:v>0.47</c:v>
                </c:pt>
                <c:pt idx="1">
                  <c:v>0.57999999999999996</c:v>
                </c:pt>
                <c:pt idx="2">
                  <c:v>0.6</c:v>
                </c:pt>
                <c:pt idx="3">
                  <c:v>0.57999999999999996</c:v>
                </c:pt>
                <c:pt idx="4">
                  <c:v>0.56999999999999995</c:v>
                </c:pt>
                <c:pt idx="5">
                  <c:v>0.61</c:v>
                </c:pt>
                <c:pt idx="6">
                  <c:v>0.63</c:v>
                </c:pt>
                <c:pt idx="7">
                  <c:v>0.62</c:v>
                </c:pt>
                <c:pt idx="8">
                  <c:v>0.61</c:v>
                </c:pt>
                <c:pt idx="9">
                  <c:v>0.63</c:v>
                </c:pt>
                <c:pt idx="10">
                  <c:v>0.65</c:v>
                </c:pt>
                <c:pt idx="11">
                  <c:v>0.64</c:v>
                </c:pt>
                <c:pt idx="12">
                  <c:v>0.62</c:v>
                </c:pt>
                <c:pt idx="13">
                  <c:v>0.61</c:v>
                </c:pt>
                <c:pt idx="14">
                  <c:v>0.59</c:v>
                </c:pt>
                <c:pt idx="15">
                  <c:v>0.57999999999999996</c:v>
                </c:pt>
                <c:pt idx="16">
                  <c:v>0.57999999999999996</c:v>
                </c:pt>
                <c:pt idx="17">
                  <c:v>0.59</c:v>
                </c:pt>
                <c:pt idx="18">
                  <c:v>0.61</c:v>
                </c:pt>
                <c:pt idx="19">
                  <c:v>0.6</c:v>
                </c:pt>
                <c:pt idx="20">
                  <c:v>0.64</c:v>
                </c:pt>
                <c:pt idx="21">
                  <c:v>0.6</c:v>
                </c:pt>
                <c:pt idx="22">
                  <c:v>0.57999999999999996</c:v>
                </c:pt>
                <c:pt idx="23">
                  <c:v>0.6</c:v>
                </c:pt>
                <c:pt idx="24">
                  <c:v>0.57999999999999996</c:v>
                </c:pt>
                <c:pt idx="25">
                  <c:v>0.51</c:v>
                </c:pt>
                <c:pt idx="26">
                  <c:v>0.49</c:v>
                </c:pt>
                <c:pt idx="27">
                  <c:v>0.49</c:v>
                </c:pt>
                <c:pt idx="28">
                  <c:v>0.44</c:v>
                </c:pt>
                <c:pt idx="29">
                  <c:v>0.42</c:v>
                </c:pt>
                <c:pt idx="30">
                  <c:v>0.43</c:v>
                </c:pt>
                <c:pt idx="31">
                  <c:v>0.44</c:v>
                </c:pt>
                <c:pt idx="32">
                  <c:v>0.46</c:v>
                </c:pt>
                <c:pt idx="33">
                  <c:v>0.46</c:v>
                </c:pt>
                <c:pt idx="34">
                  <c:v>0.45</c:v>
                </c:pt>
                <c:pt idx="35">
                  <c:v>0.48</c:v>
                </c:pt>
                <c:pt idx="36">
                  <c:v>0.5</c:v>
                </c:pt>
                <c:pt idx="37">
                  <c:v>0.51</c:v>
                </c:pt>
                <c:pt idx="38">
                  <c:v>0.51</c:v>
                </c:pt>
                <c:pt idx="39">
                  <c:v>0.52</c:v>
                </c:pt>
                <c:pt idx="40">
                  <c:v>0.51</c:v>
                </c:pt>
                <c:pt idx="41">
                  <c:v>0.5</c:v>
                </c:pt>
                <c:pt idx="42">
                  <c:v>0.53</c:v>
                </c:pt>
                <c:pt idx="43">
                  <c:v>0.52</c:v>
                </c:pt>
                <c:pt idx="44">
                  <c:v>0.48</c:v>
                </c:pt>
                <c:pt idx="45">
                  <c:v>0.5</c:v>
                </c:pt>
                <c:pt idx="46">
                  <c:v>0.49</c:v>
                </c:pt>
                <c:pt idx="47">
                  <c:v>0.46</c:v>
                </c:pt>
                <c:pt idx="48">
                  <c:v>0.41</c:v>
                </c:pt>
                <c:pt idx="49">
                  <c:v>0.4</c:v>
                </c:pt>
                <c:pt idx="50">
                  <c:v>0.4</c:v>
                </c:pt>
                <c:pt idx="51">
                  <c:v>0.38</c:v>
                </c:pt>
                <c:pt idx="52">
                  <c:v>0.38</c:v>
                </c:pt>
                <c:pt idx="53">
                  <c:v>0.38</c:v>
                </c:pt>
                <c:pt idx="54">
                  <c:v>0.4</c:v>
                </c:pt>
                <c:pt idx="55">
                  <c:v>0.41</c:v>
                </c:pt>
                <c:pt idx="56">
                  <c:v>0.45</c:v>
                </c:pt>
                <c:pt idx="57">
                  <c:v>0.45</c:v>
                </c:pt>
                <c:pt idx="58">
                  <c:v>0.46</c:v>
                </c:pt>
                <c:pt idx="59">
                  <c:v>0.48</c:v>
                </c:pt>
                <c:pt idx="60">
                  <c:v>0.46</c:v>
                </c:pt>
                <c:pt idx="61">
                  <c:v>0.46</c:v>
                </c:pt>
                <c:pt idx="62">
                  <c:v>0.46</c:v>
                </c:pt>
                <c:pt idx="63">
                  <c:v>0.47</c:v>
                </c:pt>
                <c:pt idx="64">
                  <c:v>0.47</c:v>
                </c:pt>
                <c:pt idx="65">
                  <c:v>0.47</c:v>
                </c:pt>
                <c:pt idx="66">
                  <c:v>0.48</c:v>
                </c:pt>
                <c:pt idx="67">
                  <c:v>0.56000000000000005</c:v>
                </c:pt>
                <c:pt idx="68">
                  <c:v>0.55000000000000004</c:v>
                </c:pt>
                <c:pt idx="69">
                  <c:v>0.47</c:v>
                </c:pt>
                <c:pt idx="70">
                  <c:v>0.45</c:v>
                </c:pt>
                <c:pt idx="71">
                  <c:v>0.46</c:v>
                </c:pt>
                <c:pt idx="72">
                  <c:v>0.49</c:v>
                </c:pt>
                <c:pt idx="73">
                  <c:v>0.51</c:v>
                </c:pt>
                <c:pt idx="74">
                  <c:v>0.54</c:v>
                </c:pt>
                <c:pt idx="75">
                  <c:v>0.53</c:v>
                </c:pt>
                <c:pt idx="76">
                  <c:v>0.5</c:v>
                </c:pt>
                <c:pt idx="77">
                  <c:v>0.5</c:v>
                </c:pt>
                <c:pt idx="78">
                  <c:v>0.52</c:v>
                </c:pt>
                <c:pt idx="79">
                  <c:v>0.54</c:v>
                </c:pt>
                <c:pt idx="80">
                  <c:v>0.54</c:v>
                </c:pt>
                <c:pt idx="81">
                  <c:v>0.53</c:v>
                </c:pt>
                <c:pt idx="82">
                  <c:v>0.54</c:v>
                </c:pt>
                <c:pt idx="83">
                  <c:v>0.55000000000000004</c:v>
                </c:pt>
                <c:pt idx="84">
                  <c:v>0.56000000000000005</c:v>
                </c:pt>
                <c:pt idx="85">
                  <c:v>0.56999999999999995</c:v>
                </c:pt>
                <c:pt idx="86">
                  <c:v>0.55000000000000004</c:v>
                </c:pt>
                <c:pt idx="87">
                  <c:v>0.56000000000000005</c:v>
                </c:pt>
                <c:pt idx="88">
                  <c:v>0.55000000000000004</c:v>
                </c:pt>
                <c:pt idx="89">
                  <c:v>0.53</c:v>
                </c:pt>
                <c:pt idx="90">
                  <c:v>0.53</c:v>
                </c:pt>
                <c:pt idx="91">
                  <c:v>0.52</c:v>
                </c:pt>
                <c:pt idx="92">
                  <c:v>0.51</c:v>
                </c:pt>
                <c:pt idx="93">
                  <c:v>0.48</c:v>
                </c:pt>
                <c:pt idx="94">
                  <c:v>0.46</c:v>
                </c:pt>
                <c:pt idx="95">
                  <c:v>0.47</c:v>
                </c:pt>
              </c:numCache>
            </c:numRef>
          </c:val>
          <c:smooth val="0"/>
          <c:extLst>
            <c:ext xmlns:c16="http://schemas.microsoft.com/office/drawing/2014/chart" uri="{C3380CC4-5D6E-409C-BE32-E72D297353CC}">
              <c16:uniqueId val="{00000008-C314-4F2F-98C7-18A523E9ED1C}"/>
            </c:ext>
          </c:extLst>
        </c:ser>
        <c:ser>
          <c:idx val="9"/>
          <c:order val="9"/>
          <c:tx>
            <c:strRef>
              <c:f>DATA!$L$725</c:f>
              <c:strCache>
                <c:ptCount val="1"/>
                <c:pt idx="0">
                  <c:v>FUNDICIÓN CALLAO</c:v>
                </c:pt>
              </c:strCache>
            </c:strRef>
          </c:tx>
          <c:spPr>
            <a:ln w="19050" cap="rnd" cmpd="sng" algn="ctr">
              <a:solidFill>
                <a:schemeClr val="accent4">
                  <a:lumMod val="60000"/>
                </a:schemeClr>
              </a:solidFill>
              <a:prstDash val="solid"/>
              <a:round/>
            </a:ln>
            <a:effectLst/>
          </c:spPr>
          <c:marker>
            <c:spPr>
              <a:noFill/>
              <a:ln w="6350" cap="flat" cmpd="sng" algn="ctr">
                <a:noFill/>
                <a:prstDash val="solid"/>
                <a:round/>
              </a:ln>
              <a:effectLst/>
            </c:spPr>
          </c:marker>
          <c:cat>
            <c:numRef>
              <c:f>DATA!$B$726:$B$821</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DATA!$AQ$726:$AQ$821</c:f>
              <c:numCache>
                <c:formatCode>General</c:formatCode>
                <c:ptCount val="96"/>
                <c:pt idx="0">
                  <c:v>0.09</c:v>
                </c:pt>
                <c:pt idx="1">
                  <c:v>0.11</c:v>
                </c:pt>
                <c:pt idx="2">
                  <c:v>0.11</c:v>
                </c:pt>
                <c:pt idx="3">
                  <c:v>0.11</c:v>
                </c:pt>
                <c:pt idx="4">
                  <c:v>0.11</c:v>
                </c:pt>
                <c:pt idx="5">
                  <c:v>0.11</c:v>
                </c:pt>
                <c:pt idx="6">
                  <c:v>0.11</c:v>
                </c:pt>
                <c:pt idx="7">
                  <c:v>0.11</c:v>
                </c:pt>
                <c:pt idx="8">
                  <c:v>0.11</c:v>
                </c:pt>
                <c:pt idx="9">
                  <c:v>0.11</c:v>
                </c:pt>
                <c:pt idx="10">
                  <c:v>0.11</c:v>
                </c:pt>
                <c:pt idx="11">
                  <c:v>0.11</c:v>
                </c:pt>
                <c:pt idx="12">
                  <c:v>0.11</c:v>
                </c:pt>
                <c:pt idx="13">
                  <c:v>0.11</c:v>
                </c:pt>
                <c:pt idx="14">
                  <c:v>0.11</c:v>
                </c:pt>
                <c:pt idx="15">
                  <c:v>0.11</c:v>
                </c:pt>
                <c:pt idx="16">
                  <c:v>0.11</c:v>
                </c:pt>
                <c:pt idx="17">
                  <c:v>0.11</c:v>
                </c:pt>
                <c:pt idx="18">
                  <c:v>0.11</c:v>
                </c:pt>
                <c:pt idx="19">
                  <c:v>0.11</c:v>
                </c:pt>
                <c:pt idx="20">
                  <c:v>0.11</c:v>
                </c:pt>
                <c:pt idx="21">
                  <c:v>0.11</c:v>
                </c:pt>
                <c:pt idx="22">
                  <c:v>0.1</c:v>
                </c:pt>
                <c:pt idx="23">
                  <c:v>0.1</c:v>
                </c:pt>
                <c:pt idx="24">
                  <c:v>0.1</c:v>
                </c:pt>
                <c:pt idx="25">
                  <c:v>0.1</c:v>
                </c:pt>
                <c:pt idx="26">
                  <c:v>0.1</c:v>
                </c:pt>
                <c:pt idx="27">
                  <c:v>0.1</c:v>
                </c:pt>
                <c:pt idx="28">
                  <c:v>0.1</c:v>
                </c:pt>
                <c:pt idx="29">
                  <c:v>0.1</c:v>
                </c:pt>
                <c:pt idx="30">
                  <c:v>0.19</c:v>
                </c:pt>
                <c:pt idx="31">
                  <c:v>0.23</c:v>
                </c:pt>
                <c:pt idx="32">
                  <c:v>0.23</c:v>
                </c:pt>
                <c:pt idx="33">
                  <c:v>0.28999999999999998</c:v>
                </c:pt>
                <c:pt idx="34">
                  <c:v>0.53</c:v>
                </c:pt>
                <c:pt idx="35">
                  <c:v>0.69</c:v>
                </c:pt>
                <c:pt idx="36">
                  <c:v>0.79</c:v>
                </c:pt>
                <c:pt idx="37">
                  <c:v>0.97</c:v>
                </c:pt>
                <c:pt idx="38">
                  <c:v>1.21</c:v>
                </c:pt>
                <c:pt idx="39">
                  <c:v>1.28</c:v>
                </c:pt>
                <c:pt idx="40">
                  <c:v>1.31</c:v>
                </c:pt>
                <c:pt idx="41">
                  <c:v>1.36</c:v>
                </c:pt>
                <c:pt idx="42">
                  <c:v>1.35</c:v>
                </c:pt>
                <c:pt idx="43">
                  <c:v>1.22</c:v>
                </c:pt>
                <c:pt idx="44">
                  <c:v>1.1100000000000001</c:v>
                </c:pt>
                <c:pt idx="45">
                  <c:v>1.07</c:v>
                </c:pt>
                <c:pt idx="46">
                  <c:v>0.7</c:v>
                </c:pt>
                <c:pt idx="47">
                  <c:v>0.59</c:v>
                </c:pt>
                <c:pt idx="48">
                  <c:v>0.65</c:v>
                </c:pt>
                <c:pt idx="49">
                  <c:v>0.23</c:v>
                </c:pt>
                <c:pt idx="50">
                  <c:v>0.23</c:v>
                </c:pt>
                <c:pt idx="51">
                  <c:v>0.24</c:v>
                </c:pt>
                <c:pt idx="52">
                  <c:v>0.34</c:v>
                </c:pt>
                <c:pt idx="53">
                  <c:v>0.71</c:v>
                </c:pt>
                <c:pt idx="54">
                  <c:v>1.28</c:v>
                </c:pt>
                <c:pt idx="55">
                  <c:v>1.33</c:v>
                </c:pt>
                <c:pt idx="56">
                  <c:v>1.38</c:v>
                </c:pt>
                <c:pt idx="57">
                  <c:v>1.33</c:v>
                </c:pt>
                <c:pt idx="58">
                  <c:v>1.34</c:v>
                </c:pt>
                <c:pt idx="59">
                  <c:v>1.34</c:v>
                </c:pt>
                <c:pt idx="60">
                  <c:v>1.02</c:v>
                </c:pt>
                <c:pt idx="61">
                  <c:v>0.82</c:v>
                </c:pt>
                <c:pt idx="62">
                  <c:v>0.87</c:v>
                </c:pt>
                <c:pt idx="63">
                  <c:v>0.55000000000000004</c:v>
                </c:pt>
                <c:pt idx="64">
                  <c:v>0.69</c:v>
                </c:pt>
                <c:pt idx="65">
                  <c:v>0.96</c:v>
                </c:pt>
                <c:pt idx="66">
                  <c:v>0.34</c:v>
                </c:pt>
                <c:pt idx="67">
                  <c:v>0.32</c:v>
                </c:pt>
                <c:pt idx="68">
                  <c:v>0.31</c:v>
                </c:pt>
                <c:pt idx="69">
                  <c:v>0.18</c:v>
                </c:pt>
                <c:pt idx="70">
                  <c:v>0.12</c:v>
                </c:pt>
                <c:pt idx="71">
                  <c:v>0.12</c:v>
                </c:pt>
                <c:pt idx="72">
                  <c:v>0.12</c:v>
                </c:pt>
                <c:pt idx="73">
                  <c:v>0.12</c:v>
                </c:pt>
                <c:pt idx="74">
                  <c:v>0.12</c:v>
                </c:pt>
                <c:pt idx="75">
                  <c:v>0.11</c:v>
                </c:pt>
                <c:pt idx="76">
                  <c:v>0.11</c:v>
                </c:pt>
                <c:pt idx="77">
                  <c:v>0.11</c:v>
                </c:pt>
                <c:pt idx="78">
                  <c:v>0.11</c:v>
                </c:pt>
                <c:pt idx="79">
                  <c:v>0.09</c:v>
                </c:pt>
                <c:pt idx="80">
                  <c:v>0.09</c:v>
                </c:pt>
                <c:pt idx="81">
                  <c:v>0.09</c:v>
                </c:pt>
                <c:pt idx="82">
                  <c:v>0.09</c:v>
                </c:pt>
                <c:pt idx="83">
                  <c:v>0.1</c:v>
                </c:pt>
                <c:pt idx="84">
                  <c:v>0.1</c:v>
                </c:pt>
                <c:pt idx="85">
                  <c:v>0.1</c:v>
                </c:pt>
                <c:pt idx="86">
                  <c:v>0.1</c:v>
                </c:pt>
                <c:pt idx="87">
                  <c:v>0.1</c:v>
                </c:pt>
                <c:pt idx="88">
                  <c:v>0.1</c:v>
                </c:pt>
                <c:pt idx="89">
                  <c:v>0.1</c:v>
                </c:pt>
                <c:pt idx="90">
                  <c:v>0.1</c:v>
                </c:pt>
                <c:pt idx="91">
                  <c:v>0.1</c:v>
                </c:pt>
                <c:pt idx="92">
                  <c:v>0.1</c:v>
                </c:pt>
                <c:pt idx="93">
                  <c:v>0.1</c:v>
                </c:pt>
                <c:pt idx="94">
                  <c:v>0.09</c:v>
                </c:pt>
                <c:pt idx="95">
                  <c:v>0.1</c:v>
                </c:pt>
              </c:numCache>
            </c:numRef>
          </c:val>
          <c:smooth val="0"/>
          <c:extLst>
            <c:ext xmlns:c16="http://schemas.microsoft.com/office/drawing/2014/chart" uri="{C3380CC4-5D6E-409C-BE32-E72D297353CC}">
              <c16:uniqueId val="{00000009-C314-4F2F-98C7-18A523E9ED1C}"/>
            </c:ext>
          </c:extLst>
        </c:ser>
        <c:ser>
          <c:idx val="10"/>
          <c:order val="10"/>
          <c:tx>
            <c:strRef>
              <c:f>DATA!$M$725</c:f>
              <c:strCache>
                <c:ptCount val="1"/>
                <c:pt idx="0">
                  <c:v>FUNDICIÓN CHILCA </c:v>
                </c:pt>
              </c:strCache>
            </c:strRef>
          </c:tx>
          <c:spPr>
            <a:ln w="19050" cap="rnd" cmpd="sng" algn="ctr">
              <a:solidFill>
                <a:schemeClr val="accent5">
                  <a:lumMod val="60000"/>
                </a:schemeClr>
              </a:solidFill>
              <a:prstDash val="solid"/>
              <a:round/>
            </a:ln>
            <a:effectLst/>
          </c:spPr>
          <c:marker>
            <c:symbol val="square"/>
            <c:size val="4"/>
            <c:spPr>
              <a:noFill/>
              <a:ln w="6350" cap="flat" cmpd="sng" algn="ctr">
                <a:noFill/>
                <a:prstDash val="solid"/>
                <a:round/>
              </a:ln>
              <a:effectLst/>
            </c:spPr>
          </c:marker>
          <c:cat>
            <c:numRef>
              <c:f>DATA!$B$726:$B$821</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DATA!$AR$726:$AR$821</c:f>
              <c:numCache>
                <c:formatCode>General</c:formatCode>
                <c:ptCount val="96"/>
                <c:pt idx="0">
                  <c:v>1.1599999999999999</c:v>
                </c:pt>
                <c:pt idx="1">
                  <c:v>2.96</c:v>
                </c:pt>
                <c:pt idx="2">
                  <c:v>3.7</c:v>
                </c:pt>
                <c:pt idx="3">
                  <c:v>3.59</c:v>
                </c:pt>
                <c:pt idx="4">
                  <c:v>3.98</c:v>
                </c:pt>
                <c:pt idx="5">
                  <c:v>4.79</c:v>
                </c:pt>
                <c:pt idx="6">
                  <c:v>5.15</c:v>
                </c:pt>
                <c:pt idx="7">
                  <c:v>3.74</c:v>
                </c:pt>
                <c:pt idx="8">
                  <c:v>3.46</c:v>
                </c:pt>
                <c:pt idx="9">
                  <c:v>2.3199999999999998</c:v>
                </c:pt>
                <c:pt idx="10">
                  <c:v>2.85</c:v>
                </c:pt>
                <c:pt idx="11">
                  <c:v>2.19</c:v>
                </c:pt>
                <c:pt idx="12">
                  <c:v>3.03</c:v>
                </c:pt>
                <c:pt idx="13">
                  <c:v>2.96</c:v>
                </c:pt>
                <c:pt idx="14">
                  <c:v>4.32</c:v>
                </c:pt>
                <c:pt idx="15">
                  <c:v>5.55</c:v>
                </c:pt>
                <c:pt idx="16">
                  <c:v>5.53</c:v>
                </c:pt>
                <c:pt idx="17">
                  <c:v>4.49</c:v>
                </c:pt>
                <c:pt idx="18">
                  <c:v>4.58</c:v>
                </c:pt>
                <c:pt idx="19">
                  <c:v>2.63</c:v>
                </c:pt>
                <c:pt idx="20">
                  <c:v>2.11</c:v>
                </c:pt>
                <c:pt idx="21">
                  <c:v>1.49</c:v>
                </c:pt>
                <c:pt idx="22">
                  <c:v>1.29</c:v>
                </c:pt>
                <c:pt idx="23">
                  <c:v>1.2</c:v>
                </c:pt>
                <c:pt idx="24">
                  <c:v>0.83</c:v>
                </c:pt>
                <c:pt idx="25">
                  <c:v>0.79</c:v>
                </c:pt>
                <c:pt idx="26">
                  <c:v>0.8</c:v>
                </c:pt>
                <c:pt idx="27">
                  <c:v>0.79</c:v>
                </c:pt>
                <c:pt idx="28">
                  <c:v>0.78</c:v>
                </c:pt>
                <c:pt idx="29">
                  <c:v>0.78</c:v>
                </c:pt>
                <c:pt idx="30">
                  <c:v>0.77</c:v>
                </c:pt>
                <c:pt idx="31">
                  <c:v>0.75</c:v>
                </c:pt>
                <c:pt idx="32">
                  <c:v>0.74</c:v>
                </c:pt>
                <c:pt idx="33">
                  <c:v>0.74</c:v>
                </c:pt>
                <c:pt idx="34">
                  <c:v>0.82</c:v>
                </c:pt>
                <c:pt idx="35">
                  <c:v>1.1599999999999999</c:v>
                </c:pt>
                <c:pt idx="36">
                  <c:v>1.1100000000000001</c:v>
                </c:pt>
                <c:pt idx="37">
                  <c:v>1.38</c:v>
                </c:pt>
                <c:pt idx="38">
                  <c:v>1.33</c:v>
                </c:pt>
                <c:pt idx="39">
                  <c:v>1.1499999999999999</c:v>
                </c:pt>
                <c:pt idx="40">
                  <c:v>1.1200000000000001</c:v>
                </c:pt>
                <c:pt idx="41">
                  <c:v>1.1100000000000001</c:v>
                </c:pt>
                <c:pt idx="42">
                  <c:v>1.07</c:v>
                </c:pt>
                <c:pt idx="43">
                  <c:v>1.1299999999999999</c:v>
                </c:pt>
                <c:pt idx="44">
                  <c:v>1.1100000000000001</c:v>
                </c:pt>
                <c:pt idx="45">
                  <c:v>1.1200000000000001</c:v>
                </c:pt>
                <c:pt idx="46">
                  <c:v>1.03</c:v>
                </c:pt>
                <c:pt idx="47">
                  <c:v>0.88</c:v>
                </c:pt>
                <c:pt idx="48">
                  <c:v>0.85</c:v>
                </c:pt>
                <c:pt idx="49">
                  <c:v>0.83</c:v>
                </c:pt>
                <c:pt idx="50">
                  <c:v>0.8</c:v>
                </c:pt>
                <c:pt idx="51">
                  <c:v>0.79</c:v>
                </c:pt>
                <c:pt idx="52">
                  <c:v>0.79</c:v>
                </c:pt>
                <c:pt idx="53">
                  <c:v>1.32</c:v>
                </c:pt>
                <c:pt idx="54">
                  <c:v>1.36</c:v>
                </c:pt>
                <c:pt idx="55">
                  <c:v>1.33</c:v>
                </c:pt>
                <c:pt idx="56">
                  <c:v>1.1599999999999999</c:v>
                </c:pt>
                <c:pt idx="57">
                  <c:v>1.1399999999999999</c:v>
                </c:pt>
                <c:pt idx="58">
                  <c:v>1.1399999999999999</c:v>
                </c:pt>
                <c:pt idx="59">
                  <c:v>1.17</c:v>
                </c:pt>
                <c:pt idx="60">
                  <c:v>1.1299999999999999</c:v>
                </c:pt>
                <c:pt idx="61">
                  <c:v>0.77</c:v>
                </c:pt>
                <c:pt idx="62">
                  <c:v>1.37</c:v>
                </c:pt>
                <c:pt idx="63">
                  <c:v>1.07</c:v>
                </c:pt>
                <c:pt idx="64">
                  <c:v>0.97</c:v>
                </c:pt>
                <c:pt idx="65">
                  <c:v>1.04</c:v>
                </c:pt>
                <c:pt idx="66">
                  <c:v>1.08</c:v>
                </c:pt>
                <c:pt idx="67">
                  <c:v>0.88</c:v>
                </c:pt>
                <c:pt idx="68">
                  <c:v>0.72</c:v>
                </c:pt>
                <c:pt idx="69">
                  <c:v>0.72</c:v>
                </c:pt>
                <c:pt idx="70">
                  <c:v>0.74</c:v>
                </c:pt>
                <c:pt idx="71">
                  <c:v>0.74</c:v>
                </c:pt>
                <c:pt idx="72">
                  <c:v>0.75</c:v>
                </c:pt>
                <c:pt idx="73">
                  <c:v>0.75</c:v>
                </c:pt>
                <c:pt idx="74">
                  <c:v>0.75</c:v>
                </c:pt>
                <c:pt idx="75">
                  <c:v>0.75</c:v>
                </c:pt>
                <c:pt idx="76">
                  <c:v>0.76</c:v>
                </c:pt>
                <c:pt idx="77">
                  <c:v>0.76</c:v>
                </c:pt>
                <c:pt idx="78">
                  <c:v>0.76</c:v>
                </c:pt>
                <c:pt idx="79">
                  <c:v>0.75</c:v>
                </c:pt>
                <c:pt idx="80">
                  <c:v>0.76</c:v>
                </c:pt>
                <c:pt idx="81">
                  <c:v>0.79</c:v>
                </c:pt>
                <c:pt idx="82">
                  <c:v>0.88</c:v>
                </c:pt>
                <c:pt idx="83">
                  <c:v>1</c:v>
                </c:pt>
                <c:pt idx="84">
                  <c:v>0.93</c:v>
                </c:pt>
                <c:pt idx="85">
                  <c:v>1.03</c:v>
                </c:pt>
                <c:pt idx="86">
                  <c:v>0.88</c:v>
                </c:pt>
                <c:pt idx="87">
                  <c:v>1.18</c:v>
                </c:pt>
                <c:pt idx="88">
                  <c:v>1.2</c:v>
                </c:pt>
                <c:pt idx="89">
                  <c:v>1.19</c:v>
                </c:pt>
                <c:pt idx="90">
                  <c:v>1.19</c:v>
                </c:pt>
                <c:pt idx="91">
                  <c:v>1.18</c:v>
                </c:pt>
                <c:pt idx="92">
                  <c:v>1.18</c:v>
                </c:pt>
                <c:pt idx="93">
                  <c:v>1.2</c:v>
                </c:pt>
                <c:pt idx="94">
                  <c:v>1.17</c:v>
                </c:pt>
                <c:pt idx="95">
                  <c:v>1.17</c:v>
                </c:pt>
              </c:numCache>
            </c:numRef>
          </c:val>
          <c:smooth val="0"/>
          <c:extLst>
            <c:ext xmlns:c16="http://schemas.microsoft.com/office/drawing/2014/chart" uri="{C3380CC4-5D6E-409C-BE32-E72D297353CC}">
              <c16:uniqueId val="{0000000A-C314-4F2F-98C7-18A523E9ED1C}"/>
            </c:ext>
          </c:extLst>
        </c:ser>
        <c:ser>
          <c:idx val="11"/>
          <c:order val="11"/>
          <c:tx>
            <c:strRef>
              <c:f>DATA!$N$725</c:f>
              <c:strCache>
                <c:ptCount val="1"/>
                <c:pt idx="0">
                  <c:v>HIPERMERCADOS TOTTUS</c:v>
                </c:pt>
              </c:strCache>
            </c:strRef>
          </c:tx>
          <c:spPr>
            <a:ln w="19050" cap="rnd" cmpd="sng" algn="ctr">
              <a:solidFill>
                <a:schemeClr val="accent6">
                  <a:lumMod val="60000"/>
                </a:schemeClr>
              </a:solidFill>
              <a:prstDash val="solid"/>
              <a:round/>
            </a:ln>
            <a:effectLst/>
          </c:spPr>
          <c:marker>
            <c:symbol val="diamond"/>
            <c:size val="7"/>
            <c:spPr>
              <a:noFill/>
              <a:ln w="6350" cap="flat" cmpd="sng" algn="ctr">
                <a:noFill/>
                <a:prstDash val="solid"/>
                <a:round/>
              </a:ln>
              <a:effectLst/>
            </c:spPr>
          </c:marker>
          <c:cat>
            <c:numRef>
              <c:f>DATA!$B$726:$B$821</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DATA!$AS$726:$AS$821</c:f>
              <c:numCache>
                <c:formatCode>General</c:formatCode>
                <c:ptCount val="96"/>
                <c:pt idx="0">
                  <c:v>7.29</c:v>
                </c:pt>
                <c:pt idx="1">
                  <c:v>7.34</c:v>
                </c:pt>
                <c:pt idx="2">
                  <c:v>7.22</c:v>
                </c:pt>
                <c:pt idx="3">
                  <c:v>7.21</c:v>
                </c:pt>
                <c:pt idx="4">
                  <c:v>7.22</c:v>
                </c:pt>
                <c:pt idx="5">
                  <c:v>7.27</c:v>
                </c:pt>
                <c:pt idx="6">
                  <c:v>7.23</c:v>
                </c:pt>
                <c:pt idx="7">
                  <c:v>7.25</c:v>
                </c:pt>
                <c:pt idx="8">
                  <c:v>7.16</c:v>
                </c:pt>
                <c:pt idx="9">
                  <c:v>7.25</c:v>
                </c:pt>
                <c:pt idx="10">
                  <c:v>7.29</c:v>
                </c:pt>
                <c:pt idx="11">
                  <c:v>7.29</c:v>
                </c:pt>
                <c:pt idx="12">
                  <c:v>7.31</c:v>
                </c:pt>
                <c:pt idx="13">
                  <c:v>7.28</c:v>
                </c:pt>
                <c:pt idx="14">
                  <c:v>7.29</c:v>
                </c:pt>
                <c:pt idx="15">
                  <c:v>7.37</c:v>
                </c:pt>
                <c:pt idx="16">
                  <c:v>7.29</c:v>
                </c:pt>
                <c:pt idx="17">
                  <c:v>7.3</c:v>
                </c:pt>
                <c:pt idx="18">
                  <c:v>7.26</c:v>
                </c:pt>
                <c:pt idx="19">
                  <c:v>7.42</c:v>
                </c:pt>
                <c:pt idx="20">
                  <c:v>7.23</c:v>
                </c:pt>
                <c:pt idx="21">
                  <c:v>7.34</c:v>
                </c:pt>
                <c:pt idx="22">
                  <c:v>7.41</c:v>
                </c:pt>
                <c:pt idx="23">
                  <c:v>7.53</c:v>
                </c:pt>
                <c:pt idx="24">
                  <c:v>7.86</c:v>
                </c:pt>
                <c:pt idx="25">
                  <c:v>8.32</c:v>
                </c:pt>
                <c:pt idx="26">
                  <c:v>8.5399999999999991</c:v>
                </c:pt>
                <c:pt idx="27">
                  <c:v>8.76</c:v>
                </c:pt>
                <c:pt idx="28">
                  <c:v>8.9700000000000006</c:v>
                </c:pt>
                <c:pt idx="29">
                  <c:v>9.33</c:v>
                </c:pt>
                <c:pt idx="30">
                  <c:v>9.74</c:v>
                </c:pt>
                <c:pt idx="31">
                  <c:v>9.92</c:v>
                </c:pt>
                <c:pt idx="32">
                  <c:v>10.31</c:v>
                </c:pt>
                <c:pt idx="33">
                  <c:v>10.4</c:v>
                </c:pt>
                <c:pt idx="34">
                  <c:v>10.59</c:v>
                </c:pt>
                <c:pt idx="35">
                  <c:v>10.69</c:v>
                </c:pt>
                <c:pt idx="36">
                  <c:v>10.77</c:v>
                </c:pt>
                <c:pt idx="37">
                  <c:v>10.94</c:v>
                </c:pt>
                <c:pt idx="38">
                  <c:v>11.1</c:v>
                </c:pt>
                <c:pt idx="39">
                  <c:v>11.08</c:v>
                </c:pt>
                <c:pt idx="40">
                  <c:v>11.14</c:v>
                </c:pt>
                <c:pt idx="41">
                  <c:v>11.07</c:v>
                </c:pt>
                <c:pt idx="42">
                  <c:v>11.25</c:v>
                </c:pt>
                <c:pt idx="43">
                  <c:v>11.34</c:v>
                </c:pt>
                <c:pt idx="44">
                  <c:v>11.44</c:v>
                </c:pt>
                <c:pt idx="45">
                  <c:v>11.39</c:v>
                </c:pt>
                <c:pt idx="46">
                  <c:v>11.54</c:v>
                </c:pt>
                <c:pt idx="47">
                  <c:v>11.82</c:v>
                </c:pt>
                <c:pt idx="48">
                  <c:v>11.81</c:v>
                </c:pt>
                <c:pt idx="49">
                  <c:v>11.89</c:v>
                </c:pt>
                <c:pt idx="50">
                  <c:v>12.03</c:v>
                </c:pt>
                <c:pt idx="51">
                  <c:v>12.07</c:v>
                </c:pt>
                <c:pt idx="52">
                  <c:v>11.84</c:v>
                </c:pt>
                <c:pt idx="53">
                  <c:v>11.99</c:v>
                </c:pt>
                <c:pt idx="54">
                  <c:v>11.95</c:v>
                </c:pt>
                <c:pt idx="55">
                  <c:v>12.01</c:v>
                </c:pt>
                <c:pt idx="56">
                  <c:v>11.98</c:v>
                </c:pt>
                <c:pt idx="57">
                  <c:v>12.14</c:v>
                </c:pt>
                <c:pt idx="58">
                  <c:v>12.14</c:v>
                </c:pt>
                <c:pt idx="59">
                  <c:v>12.08</c:v>
                </c:pt>
                <c:pt idx="60">
                  <c:v>12.08</c:v>
                </c:pt>
                <c:pt idx="61">
                  <c:v>12</c:v>
                </c:pt>
                <c:pt idx="62">
                  <c:v>11.84</c:v>
                </c:pt>
                <c:pt idx="63">
                  <c:v>11.86</c:v>
                </c:pt>
                <c:pt idx="64">
                  <c:v>11.78</c:v>
                </c:pt>
                <c:pt idx="65">
                  <c:v>11.29</c:v>
                </c:pt>
                <c:pt idx="66">
                  <c:v>11.27</c:v>
                </c:pt>
                <c:pt idx="67">
                  <c:v>11.15</c:v>
                </c:pt>
                <c:pt idx="68">
                  <c:v>11.04</c:v>
                </c:pt>
                <c:pt idx="69">
                  <c:v>11.07</c:v>
                </c:pt>
                <c:pt idx="70">
                  <c:v>11.04</c:v>
                </c:pt>
                <c:pt idx="71">
                  <c:v>10.93</c:v>
                </c:pt>
                <c:pt idx="72">
                  <c:v>10.96</c:v>
                </c:pt>
                <c:pt idx="73">
                  <c:v>10.77</c:v>
                </c:pt>
                <c:pt idx="74">
                  <c:v>10.75</c:v>
                </c:pt>
                <c:pt idx="75">
                  <c:v>10.75</c:v>
                </c:pt>
                <c:pt idx="76">
                  <c:v>10.67</c:v>
                </c:pt>
                <c:pt idx="77">
                  <c:v>10.5</c:v>
                </c:pt>
                <c:pt idx="78">
                  <c:v>10.37</c:v>
                </c:pt>
                <c:pt idx="79">
                  <c:v>10.15</c:v>
                </c:pt>
                <c:pt idx="80">
                  <c:v>10.039999999999999</c:v>
                </c:pt>
                <c:pt idx="81">
                  <c:v>9.92</c:v>
                </c:pt>
                <c:pt idx="82">
                  <c:v>9.7899999999999991</c:v>
                </c:pt>
                <c:pt idx="83">
                  <c:v>9.65</c:v>
                </c:pt>
                <c:pt idx="84">
                  <c:v>9.68</c:v>
                </c:pt>
                <c:pt idx="85">
                  <c:v>9.56</c:v>
                </c:pt>
                <c:pt idx="86">
                  <c:v>9.36</c:v>
                </c:pt>
                <c:pt idx="87">
                  <c:v>9.39</c:v>
                </c:pt>
                <c:pt idx="88">
                  <c:v>9.14</c:v>
                </c:pt>
                <c:pt idx="89">
                  <c:v>8.8000000000000007</c:v>
                </c:pt>
                <c:pt idx="90">
                  <c:v>8.61</c:v>
                </c:pt>
                <c:pt idx="91">
                  <c:v>8.36</c:v>
                </c:pt>
                <c:pt idx="92">
                  <c:v>8.07</c:v>
                </c:pt>
                <c:pt idx="93">
                  <c:v>7.84</c:v>
                </c:pt>
                <c:pt idx="94">
                  <c:v>7.63</c:v>
                </c:pt>
                <c:pt idx="95">
                  <c:v>7.59</c:v>
                </c:pt>
              </c:numCache>
            </c:numRef>
          </c:val>
          <c:smooth val="0"/>
          <c:extLst>
            <c:ext xmlns:c16="http://schemas.microsoft.com/office/drawing/2014/chart" uri="{C3380CC4-5D6E-409C-BE32-E72D297353CC}">
              <c16:uniqueId val="{0000000B-C314-4F2F-98C7-18A523E9ED1C}"/>
            </c:ext>
          </c:extLst>
        </c:ser>
        <c:ser>
          <c:idx val="12"/>
          <c:order val="12"/>
          <c:tx>
            <c:strRef>
              <c:f>DATA!$O$725</c:f>
              <c:strCache>
                <c:ptCount val="1"/>
                <c:pt idx="0">
                  <c:v>INMUEBLES PANAMERICANA</c:v>
                </c:pt>
              </c:strCache>
            </c:strRef>
          </c:tx>
          <c:spPr>
            <a:ln w="19050" cap="rnd" cmpd="sng" algn="ctr">
              <a:solidFill>
                <a:schemeClr val="accent1">
                  <a:lumMod val="80000"/>
                  <a:lumOff val="20000"/>
                </a:schemeClr>
              </a:solidFill>
              <a:prstDash val="solid"/>
              <a:round/>
            </a:ln>
            <a:effectLst/>
          </c:spPr>
          <c:marker>
            <c:symbol val="plus"/>
            <c:size val="6"/>
            <c:spPr>
              <a:noFill/>
              <a:ln w="6350" cap="flat" cmpd="sng" algn="ctr">
                <a:noFill/>
                <a:prstDash val="solid"/>
                <a:round/>
              </a:ln>
              <a:effectLst/>
            </c:spPr>
          </c:marker>
          <c:cat>
            <c:numRef>
              <c:f>DATA!$B$726:$B$821</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DATA!$AT$726:$AT$821</c:f>
              <c:numCache>
                <c:formatCode>General</c:formatCode>
                <c:ptCount val="96"/>
                <c:pt idx="0">
                  <c:v>1.1100000000000001</c:v>
                </c:pt>
                <c:pt idx="1">
                  <c:v>1.1499999999999999</c:v>
                </c:pt>
                <c:pt idx="2">
                  <c:v>1.1100000000000001</c:v>
                </c:pt>
                <c:pt idx="3">
                  <c:v>1.04</c:v>
                </c:pt>
                <c:pt idx="4">
                  <c:v>1</c:v>
                </c:pt>
                <c:pt idx="5">
                  <c:v>0.98</c:v>
                </c:pt>
                <c:pt idx="6">
                  <c:v>1</c:v>
                </c:pt>
                <c:pt idx="7">
                  <c:v>0.95</c:v>
                </c:pt>
                <c:pt idx="8">
                  <c:v>0.94</c:v>
                </c:pt>
                <c:pt idx="9">
                  <c:v>0.93</c:v>
                </c:pt>
                <c:pt idx="10">
                  <c:v>0.91</c:v>
                </c:pt>
                <c:pt idx="11">
                  <c:v>0.9</c:v>
                </c:pt>
                <c:pt idx="12">
                  <c:v>0.9</c:v>
                </c:pt>
                <c:pt idx="13">
                  <c:v>0.9</c:v>
                </c:pt>
                <c:pt idx="14">
                  <c:v>0.88</c:v>
                </c:pt>
                <c:pt idx="15">
                  <c:v>0.88</c:v>
                </c:pt>
                <c:pt idx="16">
                  <c:v>0.86</c:v>
                </c:pt>
                <c:pt idx="17">
                  <c:v>0.87</c:v>
                </c:pt>
                <c:pt idx="18">
                  <c:v>0.87</c:v>
                </c:pt>
                <c:pt idx="19">
                  <c:v>0.85</c:v>
                </c:pt>
                <c:pt idx="20">
                  <c:v>0.85</c:v>
                </c:pt>
                <c:pt idx="21">
                  <c:v>0.84</c:v>
                </c:pt>
                <c:pt idx="22">
                  <c:v>0.86</c:v>
                </c:pt>
                <c:pt idx="23">
                  <c:v>0.85</c:v>
                </c:pt>
                <c:pt idx="24">
                  <c:v>0.83</c:v>
                </c:pt>
                <c:pt idx="25">
                  <c:v>0.88</c:v>
                </c:pt>
                <c:pt idx="26">
                  <c:v>0.88</c:v>
                </c:pt>
                <c:pt idx="27">
                  <c:v>0.89</c:v>
                </c:pt>
                <c:pt idx="28">
                  <c:v>0.93</c:v>
                </c:pt>
                <c:pt idx="29">
                  <c:v>1.05</c:v>
                </c:pt>
                <c:pt idx="30">
                  <c:v>1.1200000000000001</c:v>
                </c:pt>
                <c:pt idx="31">
                  <c:v>1.1200000000000001</c:v>
                </c:pt>
                <c:pt idx="32">
                  <c:v>1.1100000000000001</c:v>
                </c:pt>
                <c:pt idx="33">
                  <c:v>1.22</c:v>
                </c:pt>
                <c:pt idx="34">
                  <c:v>1.28</c:v>
                </c:pt>
                <c:pt idx="35">
                  <c:v>1.35</c:v>
                </c:pt>
                <c:pt idx="36">
                  <c:v>1.4</c:v>
                </c:pt>
                <c:pt idx="37">
                  <c:v>1.52</c:v>
                </c:pt>
                <c:pt idx="38">
                  <c:v>1.62</c:v>
                </c:pt>
                <c:pt idx="39">
                  <c:v>1.67</c:v>
                </c:pt>
                <c:pt idx="40">
                  <c:v>1.83</c:v>
                </c:pt>
                <c:pt idx="41">
                  <c:v>2.0299999999999998</c:v>
                </c:pt>
                <c:pt idx="42">
                  <c:v>2.1800000000000002</c:v>
                </c:pt>
                <c:pt idx="43">
                  <c:v>2.23</c:v>
                </c:pt>
                <c:pt idx="44">
                  <c:v>2.29</c:v>
                </c:pt>
                <c:pt idx="45">
                  <c:v>2.31</c:v>
                </c:pt>
                <c:pt idx="46">
                  <c:v>2.33</c:v>
                </c:pt>
                <c:pt idx="47">
                  <c:v>2.33</c:v>
                </c:pt>
                <c:pt idx="48">
                  <c:v>2.38</c:v>
                </c:pt>
                <c:pt idx="49">
                  <c:v>2.4</c:v>
                </c:pt>
                <c:pt idx="50">
                  <c:v>2.4700000000000002</c:v>
                </c:pt>
                <c:pt idx="51">
                  <c:v>2.4900000000000002</c:v>
                </c:pt>
                <c:pt idx="52">
                  <c:v>2.4700000000000002</c:v>
                </c:pt>
                <c:pt idx="53">
                  <c:v>2.52</c:v>
                </c:pt>
                <c:pt idx="54">
                  <c:v>2.5</c:v>
                </c:pt>
                <c:pt idx="55">
                  <c:v>2.5299999999999998</c:v>
                </c:pt>
                <c:pt idx="56">
                  <c:v>2.56</c:v>
                </c:pt>
                <c:pt idx="57">
                  <c:v>2.57</c:v>
                </c:pt>
                <c:pt idx="58">
                  <c:v>2.56</c:v>
                </c:pt>
                <c:pt idx="59">
                  <c:v>2.57</c:v>
                </c:pt>
                <c:pt idx="60">
                  <c:v>2.58</c:v>
                </c:pt>
                <c:pt idx="61">
                  <c:v>2.6</c:v>
                </c:pt>
                <c:pt idx="62">
                  <c:v>2.59</c:v>
                </c:pt>
                <c:pt idx="63">
                  <c:v>2.58</c:v>
                </c:pt>
                <c:pt idx="64">
                  <c:v>2.57</c:v>
                </c:pt>
                <c:pt idx="65">
                  <c:v>2.57</c:v>
                </c:pt>
                <c:pt idx="66">
                  <c:v>2.54</c:v>
                </c:pt>
                <c:pt idx="67">
                  <c:v>2.58</c:v>
                </c:pt>
                <c:pt idx="68">
                  <c:v>2.5499999999999998</c:v>
                </c:pt>
                <c:pt idx="69">
                  <c:v>2.57</c:v>
                </c:pt>
                <c:pt idx="70">
                  <c:v>2.6</c:v>
                </c:pt>
                <c:pt idx="71">
                  <c:v>2.63</c:v>
                </c:pt>
                <c:pt idx="72">
                  <c:v>2.69</c:v>
                </c:pt>
                <c:pt idx="73">
                  <c:v>2.73</c:v>
                </c:pt>
                <c:pt idx="74">
                  <c:v>2.77</c:v>
                </c:pt>
                <c:pt idx="75">
                  <c:v>2.73</c:v>
                </c:pt>
                <c:pt idx="76">
                  <c:v>2.72</c:v>
                </c:pt>
                <c:pt idx="77">
                  <c:v>2.7</c:v>
                </c:pt>
                <c:pt idx="78">
                  <c:v>2.7</c:v>
                </c:pt>
                <c:pt idx="79">
                  <c:v>2.69</c:v>
                </c:pt>
                <c:pt idx="80">
                  <c:v>2.68</c:v>
                </c:pt>
                <c:pt idx="81">
                  <c:v>2.66</c:v>
                </c:pt>
                <c:pt idx="82">
                  <c:v>2.67</c:v>
                </c:pt>
                <c:pt idx="83">
                  <c:v>2.62</c:v>
                </c:pt>
                <c:pt idx="84">
                  <c:v>2.57</c:v>
                </c:pt>
                <c:pt idx="85">
                  <c:v>2.58</c:v>
                </c:pt>
                <c:pt idx="86">
                  <c:v>2.5299999999999998</c:v>
                </c:pt>
                <c:pt idx="87">
                  <c:v>2.41</c:v>
                </c:pt>
                <c:pt idx="88">
                  <c:v>2.29</c:v>
                </c:pt>
                <c:pt idx="89">
                  <c:v>2.17</c:v>
                </c:pt>
                <c:pt idx="90">
                  <c:v>2.0299999999999998</c:v>
                </c:pt>
                <c:pt idx="91">
                  <c:v>1.83</c:v>
                </c:pt>
                <c:pt idx="92">
                  <c:v>1.67</c:v>
                </c:pt>
                <c:pt idx="93">
                  <c:v>1.47</c:v>
                </c:pt>
                <c:pt idx="94">
                  <c:v>1.27</c:v>
                </c:pt>
                <c:pt idx="95">
                  <c:v>1.2</c:v>
                </c:pt>
              </c:numCache>
            </c:numRef>
          </c:val>
          <c:smooth val="0"/>
          <c:extLst>
            <c:ext xmlns:c16="http://schemas.microsoft.com/office/drawing/2014/chart" uri="{C3380CC4-5D6E-409C-BE32-E72D297353CC}">
              <c16:uniqueId val="{0000000C-C314-4F2F-98C7-18A523E9ED1C}"/>
            </c:ext>
          </c:extLst>
        </c:ser>
        <c:ser>
          <c:idx val="13"/>
          <c:order val="13"/>
          <c:tx>
            <c:strRef>
              <c:f>DATA!$P$725</c:f>
              <c:strCache>
                <c:ptCount val="1"/>
                <c:pt idx="0">
                  <c:v>KIMBERLY-CLARK PERÚ</c:v>
                </c:pt>
              </c:strCache>
            </c:strRef>
          </c:tx>
          <c:spPr>
            <a:ln w="19050" cap="rnd" cmpd="sng" algn="ctr">
              <a:solidFill>
                <a:schemeClr val="accent2">
                  <a:lumMod val="80000"/>
                  <a:lumOff val="20000"/>
                </a:schemeClr>
              </a:solidFill>
              <a:prstDash val="solid"/>
              <a:round/>
            </a:ln>
            <a:effectLst/>
          </c:spPr>
          <c:marker>
            <c:spPr>
              <a:noFill/>
              <a:ln w="6350" cap="flat" cmpd="sng" algn="ctr">
                <a:noFill/>
                <a:prstDash val="solid"/>
                <a:round/>
              </a:ln>
              <a:effectLst/>
            </c:spPr>
          </c:marker>
          <c:cat>
            <c:numRef>
              <c:f>DATA!$B$726:$B$821</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DATA!$AU$726:$AU$821</c:f>
              <c:numCache>
                <c:formatCode>General</c:formatCode>
                <c:ptCount val="96"/>
                <c:pt idx="0">
                  <c:v>2.78</c:v>
                </c:pt>
                <c:pt idx="1">
                  <c:v>2.96</c:v>
                </c:pt>
                <c:pt idx="2">
                  <c:v>3.04</c:v>
                </c:pt>
                <c:pt idx="3">
                  <c:v>3.21</c:v>
                </c:pt>
                <c:pt idx="4">
                  <c:v>3.21</c:v>
                </c:pt>
                <c:pt idx="5">
                  <c:v>3.31</c:v>
                </c:pt>
                <c:pt idx="6">
                  <c:v>3.31</c:v>
                </c:pt>
                <c:pt idx="7">
                  <c:v>3.12</c:v>
                </c:pt>
                <c:pt idx="8">
                  <c:v>3.29</c:v>
                </c:pt>
                <c:pt idx="9">
                  <c:v>3.2</c:v>
                </c:pt>
                <c:pt idx="10">
                  <c:v>3.11</c:v>
                </c:pt>
                <c:pt idx="11">
                  <c:v>3.07</c:v>
                </c:pt>
                <c:pt idx="12">
                  <c:v>3.15</c:v>
                </c:pt>
                <c:pt idx="13">
                  <c:v>3.4</c:v>
                </c:pt>
                <c:pt idx="14">
                  <c:v>3.27</c:v>
                </c:pt>
                <c:pt idx="15">
                  <c:v>3.11</c:v>
                </c:pt>
                <c:pt idx="16">
                  <c:v>3.34</c:v>
                </c:pt>
                <c:pt idx="17">
                  <c:v>3.04</c:v>
                </c:pt>
                <c:pt idx="18">
                  <c:v>3.19</c:v>
                </c:pt>
                <c:pt idx="19">
                  <c:v>3.13</c:v>
                </c:pt>
                <c:pt idx="20">
                  <c:v>3.06</c:v>
                </c:pt>
                <c:pt idx="21">
                  <c:v>3.48</c:v>
                </c:pt>
                <c:pt idx="22">
                  <c:v>3.2</c:v>
                </c:pt>
                <c:pt idx="23">
                  <c:v>3.23</c:v>
                </c:pt>
                <c:pt idx="24">
                  <c:v>3.26</c:v>
                </c:pt>
                <c:pt idx="25">
                  <c:v>3.17</c:v>
                </c:pt>
                <c:pt idx="26">
                  <c:v>3.42</c:v>
                </c:pt>
                <c:pt idx="27">
                  <c:v>3.4</c:v>
                </c:pt>
                <c:pt idx="28">
                  <c:v>3.22</c:v>
                </c:pt>
                <c:pt idx="29">
                  <c:v>2.94</c:v>
                </c:pt>
                <c:pt idx="30">
                  <c:v>3.43</c:v>
                </c:pt>
                <c:pt idx="31">
                  <c:v>3.35</c:v>
                </c:pt>
                <c:pt idx="32">
                  <c:v>3.41</c:v>
                </c:pt>
                <c:pt idx="33">
                  <c:v>3.3</c:v>
                </c:pt>
                <c:pt idx="34">
                  <c:v>3.23</c:v>
                </c:pt>
                <c:pt idx="35">
                  <c:v>3.23</c:v>
                </c:pt>
                <c:pt idx="36">
                  <c:v>3.41</c:v>
                </c:pt>
                <c:pt idx="37">
                  <c:v>3.57</c:v>
                </c:pt>
                <c:pt idx="38">
                  <c:v>3.27</c:v>
                </c:pt>
                <c:pt idx="39">
                  <c:v>3.39</c:v>
                </c:pt>
                <c:pt idx="40">
                  <c:v>3.58</c:v>
                </c:pt>
                <c:pt idx="41">
                  <c:v>3.52</c:v>
                </c:pt>
                <c:pt idx="42">
                  <c:v>3.55</c:v>
                </c:pt>
                <c:pt idx="43">
                  <c:v>3.38</c:v>
                </c:pt>
                <c:pt idx="44">
                  <c:v>3.5</c:v>
                </c:pt>
                <c:pt idx="45">
                  <c:v>3.72</c:v>
                </c:pt>
                <c:pt idx="46">
                  <c:v>3.52</c:v>
                </c:pt>
                <c:pt idx="47">
                  <c:v>3.82</c:v>
                </c:pt>
                <c:pt idx="48">
                  <c:v>3.94</c:v>
                </c:pt>
                <c:pt idx="49">
                  <c:v>3.64</c:v>
                </c:pt>
                <c:pt idx="50">
                  <c:v>3.53</c:v>
                </c:pt>
                <c:pt idx="51">
                  <c:v>3.84</c:v>
                </c:pt>
                <c:pt idx="52">
                  <c:v>3.95</c:v>
                </c:pt>
                <c:pt idx="53">
                  <c:v>3.86</c:v>
                </c:pt>
                <c:pt idx="54">
                  <c:v>4.0599999999999996</c:v>
                </c:pt>
                <c:pt idx="55">
                  <c:v>4.17</c:v>
                </c:pt>
                <c:pt idx="56">
                  <c:v>4.12</c:v>
                </c:pt>
                <c:pt idx="57">
                  <c:v>3.94</c:v>
                </c:pt>
                <c:pt idx="58">
                  <c:v>4.0599999999999996</c:v>
                </c:pt>
                <c:pt idx="59">
                  <c:v>3.79</c:v>
                </c:pt>
                <c:pt idx="60">
                  <c:v>3.75</c:v>
                </c:pt>
                <c:pt idx="61">
                  <c:v>3.88</c:v>
                </c:pt>
                <c:pt idx="62">
                  <c:v>4</c:v>
                </c:pt>
                <c:pt idx="63">
                  <c:v>4.01</c:v>
                </c:pt>
                <c:pt idx="64">
                  <c:v>3.93</c:v>
                </c:pt>
                <c:pt idx="65">
                  <c:v>4.9400000000000004</c:v>
                </c:pt>
                <c:pt idx="66">
                  <c:v>5.47</c:v>
                </c:pt>
                <c:pt idx="67">
                  <c:v>5.41</c:v>
                </c:pt>
                <c:pt idx="68">
                  <c:v>5.23</c:v>
                </c:pt>
                <c:pt idx="69">
                  <c:v>5.47</c:v>
                </c:pt>
                <c:pt idx="70">
                  <c:v>5.15</c:v>
                </c:pt>
                <c:pt idx="71">
                  <c:v>5.33</c:v>
                </c:pt>
                <c:pt idx="72">
                  <c:v>4.4000000000000004</c:v>
                </c:pt>
                <c:pt idx="73">
                  <c:v>3.45</c:v>
                </c:pt>
                <c:pt idx="74">
                  <c:v>3.17</c:v>
                </c:pt>
                <c:pt idx="75">
                  <c:v>3.12</c:v>
                </c:pt>
                <c:pt idx="76">
                  <c:v>3.2</c:v>
                </c:pt>
                <c:pt idx="77">
                  <c:v>2.91</c:v>
                </c:pt>
                <c:pt idx="78">
                  <c:v>3.12</c:v>
                </c:pt>
                <c:pt idx="79">
                  <c:v>3.34</c:v>
                </c:pt>
                <c:pt idx="80">
                  <c:v>3.09</c:v>
                </c:pt>
                <c:pt idx="81">
                  <c:v>3.07</c:v>
                </c:pt>
                <c:pt idx="82">
                  <c:v>2.79</c:v>
                </c:pt>
                <c:pt idx="83">
                  <c:v>2.93</c:v>
                </c:pt>
                <c:pt idx="84">
                  <c:v>3.16</c:v>
                </c:pt>
                <c:pt idx="85">
                  <c:v>3.23</c:v>
                </c:pt>
                <c:pt idx="86">
                  <c:v>3.21</c:v>
                </c:pt>
                <c:pt idx="87">
                  <c:v>3</c:v>
                </c:pt>
                <c:pt idx="88">
                  <c:v>2.95</c:v>
                </c:pt>
                <c:pt idx="89">
                  <c:v>2.92</c:v>
                </c:pt>
                <c:pt idx="90">
                  <c:v>2.79</c:v>
                </c:pt>
                <c:pt idx="91">
                  <c:v>2.64</c:v>
                </c:pt>
                <c:pt idx="92">
                  <c:v>2.48</c:v>
                </c:pt>
                <c:pt idx="93">
                  <c:v>2.4700000000000002</c:v>
                </c:pt>
                <c:pt idx="94">
                  <c:v>2.62</c:v>
                </c:pt>
                <c:pt idx="95">
                  <c:v>2.69</c:v>
                </c:pt>
              </c:numCache>
            </c:numRef>
          </c:val>
          <c:smooth val="0"/>
          <c:extLst>
            <c:ext xmlns:c16="http://schemas.microsoft.com/office/drawing/2014/chart" uri="{C3380CC4-5D6E-409C-BE32-E72D297353CC}">
              <c16:uniqueId val="{0000000D-C314-4F2F-98C7-18A523E9ED1C}"/>
            </c:ext>
          </c:extLst>
        </c:ser>
        <c:ser>
          <c:idx val="14"/>
          <c:order val="14"/>
          <c:tx>
            <c:strRef>
              <c:f>DATA!$Q$725</c:f>
              <c:strCache>
                <c:ptCount val="1"/>
                <c:pt idx="0">
                  <c:v>LECHE GLORIA</c:v>
                </c:pt>
              </c:strCache>
            </c:strRef>
          </c:tx>
          <c:spPr>
            <a:ln w="19050" cap="rnd" cmpd="sng" algn="ctr">
              <a:solidFill>
                <a:schemeClr val="accent3">
                  <a:lumMod val="80000"/>
                  <a:lumOff val="20000"/>
                </a:schemeClr>
              </a:solidFill>
              <a:prstDash val="solid"/>
              <a:round/>
            </a:ln>
            <a:effectLst/>
          </c:spPr>
          <c:marker>
            <c:spPr>
              <a:noFill/>
              <a:ln w="6350" cap="flat" cmpd="sng" algn="ctr">
                <a:noFill/>
                <a:prstDash val="solid"/>
                <a:round/>
              </a:ln>
              <a:effectLst/>
            </c:spPr>
          </c:marker>
          <c:cat>
            <c:numRef>
              <c:f>DATA!$B$726:$B$821</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DATA!$AV$726:$AV$821</c:f>
              <c:numCache>
                <c:formatCode>General</c:formatCode>
                <c:ptCount val="96"/>
                <c:pt idx="0">
                  <c:v>1.02</c:v>
                </c:pt>
                <c:pt idx="1">
                  <c:v>1.9</c:v>
                </c:pt>
                <c:pt idx="2">
                  <c:v>1.99</c:v>
                </c:pt>
                <c:pt idx="3">
                  <c:v>1.89</c:v>
                </c:pt>
                <c:pt idx="4">
                  <c:v>1.86</c:v>
                </c:pt>
                <c:pt idx="5">
                  <c:v>1.71</c:v>
                </c:pt>
                <c:pt idx="6">
                  <c:v>1.55</c:v>
                </c:pt>
                <c:pt idx="7">
                  <c:v>1.55</c:v>
                </c:pt>
                <c:pt idx="8">
                  <c:v>1.65</c:v>
                </c:pt>
                <c:pt idx="9">
                  <c:v>1.67</c:v>
                </c:pt>
                <c:pt idx="10">
                  <c:v>1.73</c:v>
                </c:pt>
                <c:pt idx="11">
                  <c:v>1.88</c:v>
                </c:pt>
                <c:pt idx="12">
                  <c:v>1.85</c:v>
                </c:pt>
                <c:pt idx="13">
                  <c:v>1.89</c:v>
                </c:pt>
                <c:pt idx="14">
                  <c:v>1.78</c:v>
                </c:pt>
                <c:pt idx="15">
                  <c:v>1.57</c:v>
                </c:pt>
                <c:pt idx="16">
                  <c:v>1.53</c:v>
                </c:pt>
                <c:pt idx="17">
                  <c:v>1.61</c:v>
                </c:pt>
                <c:pt idx="18">
                  <c:v>1.69</c:v>
                </c:pt>
                <c:pt idx="19">
                  <c:v>1.74</c:v>
                </c:pt>
                <c:pt idx="20">
                  <c:v>1.61</c:v>
                </c:pt>
                <c:pt idx="21">
                  <c:v>1.34</c:v>
                </c:pt>
                <c:pt idx="22">
                  <c:v>1.45</c:v>
                </c:pt>
                <c:pt idx="23">
                  <c:v>1.56</c:v>
                </c:pt>
                <c:pt idx="24">
                  <c:v>1.62</c:v>
                </c:pt>
                <c:pt idx="25">
                  <c:v>1.45</c:v>
                </c:pt>
                <c:pt idx="26">
                  <c:v>1.46</c:v>
                </c:pt>
                <c:pt idx="27">
                  <c:v>1.47</c:v>
                </c:pt>
                <c:pt idx="28">
                  <c:v>1.4</c:v>
                </c:pt>
                <c:pt idx="29">
                  <c:v>1.44</c:v>
                </c:pt>
                <c:pt idx="30">
                  <c:v>1.39</c:v>
                </c:pt>
                <c:pt idx="31">
                  <c:v>1.27</c:v>
                </c:pt>
                <c:pt idx="32">
                  <c:v>1.18</c:v>
                </c:pt>
                <c:pt idx="33">
                  <c:v>1.36</c:v>
                </c:pt>
                <c:pt idx="34">
                  <c:v>1.44</c:v>
                </c:pt>
                <c:pt idx="35">
                  <c:v>1.42</c:v>
                </c:pt>
                <c:pt idx="36">
                  <c:v>1.41</c:v>
                </c:pt>
                <c:pt idx="37">
                  <c:v>1.37</c:v>
                </c:pt>
                <c:pt idx="38">
                  <c:v>1.37</c:v>
                </c:pt>
                <c:pt idx="39">
                  <c:v>1.54</c:v>
                </c:pt>
                <c:pt idx="40">
                  <c:v>1.61</c:v>
                </c:pt>
                <c:pt idx="41">
                  <c:v>1.66</c:v>
                </c:pt>
                <c:pt idx="42">
                  <c:v>1.69</c:v>
                </c:pt>
                <c:pt idx="43">
                  <c:v>1.43</c:v>
                </c:pt>
                <c:pt idx="44">
                  <c:v>1.65</c:v>
                </c:pt>
                <c:pt idx="45">
                  <c:v>1.66</c:v>
                </c:pt>
                <c:pt idx="46">
                  <c:v>1.86</c:v>
                </c:pt>
                <c:pt idx="47">
                  <c:v>1.78</c:v>
                </c:pt>
                <c:pt idx="48">
                  <c:v>1.67</c:v>
                </c:pt>
                <c:pt idx="49">
                  <c:v>1.71</c:v>
                </c:pt>
                <c:pt idx="50">
                  <c:v>1.59</c:v>
                </c:pt>
                <c:pt idx="51">
                  <c:v>1.49</c:v>
                </c:pt>
                <c:pt idx="52">
                  <c:v>1.61</c:v>
                </c:pt>
                <c:pt idx="53">
                  <c:v>1.56</c:v>
                </c:pt>
                <c:pt idx="54">
                  <c:v>1.21</c:v>
                </c:pt>
                <c:pt idx="55">
                  <c:v>1.27</c:v>
                </c:pt>
                <c:pt idx="56">
                  <c:v>1.45</c:v>
                </c:pt>
                <c:pt idx="57">
                  <c:v>1.32</c:v>
                </c:pt>
                <c:pt idx="58">
                  <c:v>1.35</c:v>
                </c:pt>
                <c:pt idx="59">
                  <c:v>1.47</c:v>
                </c:pt>
                <c:pt idx="60">
                  <c:v>1.62</c:v>
                </c:pt>
                <c:pt idx="61">
                  <c:v>1.5</c:v>
                </c:pt>
                <c:pt idx="62">
                  <c:v>1.49</c:v>
                </c:pt>
                <c:pt idx="63">
                  <c:v>1.56</c:v>
                </c:pt>
                <c:pt idx="64">
                  <c:v>1.55</c:v>
                </c:pt>
                <c:pt idx="65">
                  <c:v>1.28</c:v>
                </c:pt>
                <c:pt idx="66">
                  <c:v>1.27</c:v>
                </c:pt>
                <c:pt idx="67">
                  <c:v>1.45</c:v>
                </c:pt>
                <c:pt idx="68">
                  <c:v>1.38</c:v>
                </c:pt>
                <c:pt idx="69">
                  <c:v>1.24</c:v>
                </c:pt>
                <c:pt idx="70">
                  <c:v>1.32</c:v>
                </c:pt>
                <c:pt idx="71">
                  <c:v>1.3</c:v>
                </c:pt>
                <c:pt idx="72">
                  <c:v>1.17</c:v>
                </c:pt>
                <c:pt idx="73">
                  <c:v>1.33</c:v>
                </c:pt>
                <c:pt idx="74">
                  <c:v>1.42</c:v>
                </c:pt>
                <c:pt idx="75">
                  <c:v>1.48</c:v>
                </c:pt>
                <c:pt idx="76">
                  <c:v>1.45</c:v>
                </c:pt>
                <c:pt idx="77">
                  <c:v>1.32</c:v>
                </c:pt>
                <c:pt idx="78">
                  <c:v>1.42</c:v>
                </c:pt>
                <c:pt idx="79">
                  <c:v>1.48</c:v>
                </c:pt>
                <c:pt idx="80">
                  <c:v>1.39</c:v>
                </c:pt>
                <c:pt idx="81">
                  <c:v>1.29</c:v>
                </c:pt>
                <c:pt idx="82">
                  <c:v>1.36</c:v>
                </c:pt>
                <c:pt idx="83">
                  <c:v>1.43</c:v>
                </c:pt>
                <c:pt idx="84">
                  <c:v>1.23</c:v>
                </c:pt>
                <c:pt idx="85">
                  <c:v>1.07</c:v>
                </c:pt>
                <c:pt idx="86">
                  <c:v>1.1100000000000001</c:v>
                </c:pt>
                <c:pt idx="87">
                  <c:v>1.19</c:v>
                </c:pt>
                <c:pt idx="88">
                  <c:v>1.08</c:v>
                </c:pt>
                <c:pt idx="89">
                  <c:v>1.0900000000000001</c:v>
                </c:pt>
                <c:pt idx="90">
                  <c:v>1.25</c:v>
                </c:pt>
                <c:pt idx="91">
                  <c:v>1.1599999999999999</c:v>
                </c:pt>
                <c:pt idx="92">
                  <c:v>1.0900000000000001</c:v>
                </c:pt>
                <c:pt idx="93">
                  <c:v>1.1499999999999999</c:v>
                </c:pt>
                <c:pt idx="94">
                  <c:v>1.22</c:v>
                </c:pt>
                <c:pt idx="95">
                  <c:v>1.0900000000000001</c:v>
                </c:pt>
              </c:numCache>
            </c:numRef>
          </c:val>
          <c:smooth val="0"/>
          <c:extLst>
            <c:ext xmlns:c16="http://schemas.microsoft.com/office/drawing/2014/chart" uri="{C3380CC4-5D6E-409C-BE32-E72D297353CC}">
              <c16:uniqueId val="{0000000E-C314-4F2F-98C7-18A523E9ED1C}"/>
            </c:ext>
          </c:extLst>
        </c:ser>
        <c:ser>
          <c:idx val="15"/>
          <c:order val="15"/>
          <c:tx>
            <c:strRef>
              <c:f>DATA!$R$725</c:f>
              <c:strCache>
                <c:ptCount val="1"/>
                <c:pt idx="0">
                  <c:v>MALL AVENTURA</c:v>
                </c:pt>
              </c:strCache>
            </c:strRef>
          </c:tx>
          <c:spPr>
            <a:ln w="19050" cap="rnd" cmpd="sng" algn="ctr">
              <a:solidFill>
                <a:schemeClr val="accent4">
                  <a:lumMod val="80000"/>
                  <a:lumOff val="20000"/>
                </a:schemeClr>
              </a:solidFill>
              <a:prstDash val="solid"/>
              <a:round/>
            </a:ln>
            <a:effectLst/>
          </c:spPr>
          <c:marker>
            <c:spPr>
              <a:noFill/>
              <a:ln w="6350" cap="flat" cmpd="sng" algn="ctr">
                <a:noFill/>
                <a:prstDash val="solid"/>
                <a:round/>
              </a:ln>
              <a:effectLst/>
            </c:spPr>
          </c:marker>
          <c:cat>
            <c:numRef>
              <c:f>DATA!$B$726:$B$821</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DATA!$AW$726:$AW$821</c:f>
              <c:numCache>
                <c:formatCode>General</c:formatCode>
                <c:ptCount val="96"/>
                <c:pt idx="0">
                  <c:v>2.57</c:v>
                </c:pt>
                <c:pt idx="1">
                  <c:v>2.4500000000000002</c:v>
                </c:pt>
                <c:pt idx="2">
                  <c:v>2.31</c:v>
                </c:pt>
                <c:pt idx="3">
                  <c:v>2.25</c:v>
                </c:pt>
                <c:pt idx="4">
                  <c:v>2.15</c:v>
                </c:pt>
                <c:pt idx="5">
                  <c:v>2.09</c:v>
                </c:pt>
                <c:pt idx="6">
                  <c:v>2.0499999999999998</c:v>
                </c:pt>
                <c:pt idx="7">
                  <c:v>1.97</c:v>
                </c:pt>
                <c:pt idx="8">
                  <c:v>1.95</c:v>
                </c:pt>
                <c:pt idx="9">
                  <c:v>1.96</c:v>
                </c:pt>
                <c:pt idx="10">
                  <c:v>1.94</c:v>
                </c:pt>
                <c:pt idx="11">
                  <c:v>1.93</c:v>
                </c:pt>
                <c:pt idx="12">
                  <c:v>1.91</c:v>
                </c:pt>
                <c:pt idx="13">
                  <c:v>1.92</c:v>
                </c:pt>
                <c:pt idx="14">
                  <c:v>1.92</c:v>
                </c:pt>
                <c:pt idx="15">
                  <c:v>1.9</c:v>
                </c:pt>
                <c:pt idx="16">
                  <c:v>1.89</c:v>
                </c:pt>
                <c:pt idx="17">
                  <c:v>1.88</c:v>
                </c:pt>
                <c:pt idx="18">
                  <c:v>1.85</c:v>
                </c:pt>
                <c:pt idx="19">
                  <c:v>1.86</c:v>
                </c:pt>
                <c:pt idx="20">
                  <c:v>1.83</c:v>
                </c:pt>
                <c:pt idx="21">
                  <c:v>1.85</c:v>
                </c:pt>
                <c:pt idx="22">
                  <c:v>1.85</c:v>
                </c:pt>
                <c:pt idx="23">
                  <c:v>1.9</c:v>
                </c:pt>
                <c:pt idx="24">
                  <c:v>2.1</c:v>
                </c:pt>
                <c:pt idx="25">
                  <c:v>2.1</c:v>
                </c:pt>
                <c:pt idx="26">
                  <c:v>2.13</c:v>
                </c:pt>
                <c:pt idx="27">
                  <c:v>2.15</c:v>
                </c:pt>
                <c:pt idx="28">
                  <c:v>2.2000000000000002</c:v>
                </c:pt>
                <c:pt idx="29">
                  <c:v>2.2200000000000002</c:v>
                </c:pt>
                <c:pt idx="30">
                  <c:v>2.2999999999999998</c:v>
                </c:pt>
                <c:pt idx="31">
                  <c:v>2.38</c:v>
                </c:pt>
                <c:pt idx="32">
                  <c:v>2.5</c:v>
                </c:pt>
                <c:pt idx="33">
                  <c:v>2.74</c:v>
                </c:pt>
                <c:pt idx="34">
                  <c:v>3.06</c:v>
                </c:pt>
                <c:pt idx="35">
                  <c:v>3.07</c:v>
                </c:pt>
                <c:pt idx="36">
                  <c:v>3.15</c:v>
                </c:pt>
                <c:pt idx="37">
                  <c:v>3.37</c:v>
                </c:pt>
                <c:pt idx="38">
                  <c:v>3.59</c:v>
                </c:pt>
                <c:pt idx="39">
                  <c:v>3.81</c:v>
                </c:pt>
                <c:pt idx="40">
                  <c:v>4.47</c:v>
                </c:pt>
                <c:pt idx="41">
                  <c:v>5.53</c:v>
                </c:pt>
                <c:pt idx="42">
                  <c:v>5.89</c:v>
                </c:pt>
                <c:pt idx="43">
                  <c:v>6.08</c:v>
                </c:pt>
                <c:pt idx="44">
                  <c:v>6.27</c:v>
                </c:pt>
                <c:pt idx="45">
                  <c:v>6.47</c:v>
                </c:pt>
                <c:pt idx="46">
                  <c:v>6.6</c:v>
                </c:pt>
                <c:pt idx="47">
                  <c:v>6.54</c:v>
                </c:pt>
                <c:pt idx="48">
                  <c:v>6.63</c:v>
                </c:pt>
                <c:pt idx="49">
                  <c:v>6.65</c:v>
                </c:pt>
                <c:pt idx="50">
                  <c:v>6.73</c:v>
                </c:pt>
                <c:pt idx="51">
                  <c:v>6.77</c:v>
                </c:pt>
                <c:pt idx="52">
                  <c:v>6.84</c:v>
                </c:pt>
                <c:pt idx="53">
                  <c:v>6.87</c:v>
                </c:pt>
                <c:pt idx="54">
                  <c:v>6.89</c:v>
                </c:pt>
                <c:pt idx="55">
                  <c:v>6.81</c:v>
                </c:pt>
                <c:pt idx="56">
                  <c:v>6.9</c:v>
                </c:pt>
                <c:pt idx="57">
                  <c:v>6.81</c:v>
                </c:pt>
                <c:pt idx="58">
                  <c:v>6.86</c:v>
                </c:pt>
                <c:pt idx="59">
                  <c:v>6.95</c:v>
                </c:pt>
                <c:pt idx="60">
                  <c:v>6.96</c:v>
                </c:pt>
                <c:pt idx="61">
                  <c:v>6.94</c:v>
                </c:pt>
                <c:pt idx="62">
                  <c:v>6.98</c:v>
                </c:pt>
                <c:pt idx="63">
                  <c:v>6.88</c:v>
                </c:pt>
                <c:pt idx="64">
                  <c:v>6.87</c:v>
                </c:pt>
                <c:pt idx="65">
                  <c:v>6.89</c:v>
                </c:pt>
                <c:pt idx="66">
                  <c:v>6.93</c:v>
                </c:pt>
                <c:pt idx="67">
                  <c:v>6.87</c:v>
                </c:pt>
                <c:pt idx="68">
                  <c:v>6.86</c:v>
                </c:pt>
                <c:pt idx="69">
                  <c:v>6.84</c:v>
                </c:pt>
                <c:pt idx="70">
                  <c:v>6.83</c:v>
                </c:pt>
                <c:pt idx="71">
                  <c:v>6.95</c:v>
                </c:pt>
                <c:pt idx="72">
                  <c:v>6.97</c:v>
                </c:pt>
                <c:pt idx="73">
                  <c:v>7.02</c:v>
                </c:pt>
                <c:pt idx="74">
                  <c:v>6.97</c:v>
                </c:pt>
                <c:pt idx="75">
                  <c:v>6.96</c:v>
                </c:pt>
                <c:pt idx="76">
                  <c:v>7.01</c:v>
                </c:pt>
                <c:pt idx="77">
                  <c:v>6.96</c:v>
                </c:pt>
                <c:pt idx="78">
                  <c:v>6.96</c:v>
                </c:pt>
                <c:pt idx="79">
                  <c:v>6.9</c:v>
                </c:pt>
                <c:pt idx="80">
                  <c:v>6.85</c:v>
                </c:pt>
                <c:pt idx="81">
                  <c:v>6.86</c:v>
                </c:pt>
                <c:pt idx="82">
                  <c:v>6.7</c:v>
                </c:pt>
                <c:pt idx="83">
                  <c:v>6.59</c:v>
                </c:pt>
                <c:pt idx="84">
                  <c:v>6.54</c:v>
                </c:pt>
                <c:pt idx="85">
                  <c:v>6.55</c:v>
                </c:pt>
                <c:pt idx="86">
                  <c:v>6.43</c:v>
                </c:pt>
                <c:pt idx="87">
                  <c:v>6.31</c:v>
                </c:pt>
                <c:pt idx="88">
                  <c:v>6.12</c:v>
                </c:pt>
                <c:pt idx="89">
                  <c:v>5.37</c:v>
                </c:pt>
                <c:pt idx="90">
                  <c:v>4.67</c:v>
                </c:pt>
                <c:pt idx="91">
                  <c:v>4.16</c:v>
                </c:pt>
                <c:pt idx="92">
                  <c:v>3.76</c:v>
                </c:pt>
                <c:pt idx="93">
                  <c:v>3.29</c:v>
                </c:pt>
                <c:pt idx="94">
                  <c:v>2.88</c:v>
                </c:pt>
                <c:pt idx="95">
                  <c:v>2.68</c:v>
                </c:pt>
              </c:numCache>
            </c:numRef>
          </c:val>
          <c:smooth val="0"/>
          <c:extLst>
            <c:ext xmlns:c16="http://schemas.microsoft.com/office/drawing/2014/chart" uri="{C3380CC4-5D6E-409C-BE32-E72D297353CC}">
              <c16:uniqueId val="{0000000F-C314-4F2F-98C7-18A523E9ED1C}"/>
            </c:ext>
          </c:extLst>
        </c:ser>
        <c:ser>
          <c:idx val="16"/>
          <c:order val="16"/>
          <c:tx>
            <c:strRef>
              <c:f>DATA!$S$725</c:f>
              <c:strCache>
                <c:ptCount val="1"/>
                <c:pt idx="0">
                  <c:v>MEPSA</c:v>
                </c:pt>
              </c:strCache>
            </c:strRef>
          </c:tx>
          <c:spPr>
            <a:ln w="19050" cap="rnd" cmpd="sng" algn="ctr">
              <a:solidFill>
                <a:schemeClr val="accent5">
                  <a:lumMod val="80000"/>
                  <a:lumOff val="20000"/>
                </a:schemeClr>
              </a:solidFill>
              <a:prstDash val="solid"/>
              <a:round/>
            </a:ln>
            <a:effectLst/>
          </c:spPr>
          <c:marker>
            <c:spPr>
              <a:solidFill>
                <a:schemeClr val="accent5">
                  <a:lumMod val="80000"/>
                  <a:lumOff val="20000"/>
                </a:schemeClr>
              </a:solidFill>
              <a:ln w="6350" cap="flat" cmpd="sng" algn="ctr">
                <a:solidFill>
                  <a:schemeClr val="accent5">
                    <a:lumMod val="80000"/>
                    <a:lumOff val="20000"/>
                  </a:schemeClr>
                </a:solidFill>
                <a:prstDash val="solid"/>
                <a:round/>
              </a:ln>
              <a:effectLst/>
            </c:spPr>
          </c:marker>
          <c:cat>
            <c:numRef>
              <c:f>DATA!$B$726:$B$821</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DATA!$AX$726:$AX$821</c:f>
              <c:numCache>
                <c:formatCode>General</c:formatCode>
                <c:ptCount val="96"/>
                <c:pt idx="0">
                  <c:v>0.88</c:v>
                </c:pt>
                <c:pt idx="1">
                  <c:v>4.38</c:v>
                </c:pt>
                <c:pt idx="2">
                  <c:v>4.87</c:v>
                </c:pt>
                <c:pt idx="3">
                  <c:v>2.84</c:v>
                </c:pt>
                <c:pt idx="4">
                  <c:v>3.79</c:v>
                </c:pt>
                <c:pt idx="5">
                  <c:v>4.33</c:v>
                </c:pt>
                <c:pt idx="6">
                  <c:v>4.5199999999999996</c:v>
                </c:pt>
                <c:pt idx="7">
                  <c:v>6.5</c:v>
                </c:pt>
                <c:pt idx="8">
                  <c:v>5.47</c:v>
                </c:pt>
                <c:pt idx="9">
                  <c:v>5.3</c:v>
                </c:pt>
                <c:pt idx="10">
                  <c:v>4.47</c:v>
                </c:pt>
                <c:pt idx="11">
                  <c:v>4.79</c:v>
                </c:pt>
                <c:pt idx="12">
                  <c:v>3.48</c:v>
                </c:pt>
                <c:pt idx="13">
                  <c:v>4</c:v>
                </c:pt>
                <c:pt idx="14">
                  <c:v>5.37</c:v>
                </c:pt>
                <c:pt idx="15">
                  <c:v>5.24</c:v>
                </c:pt>
                <c:pt idx="16">
                  <c:v>4.41</c:v>
                </c:pt>
                <c:pt idx="17">
                  <c:v>3.72</c:v>
                </c:pt>
                <c:pt idx="18">
                  <c:v>2.93</c:v>
                </c:pt>
                <c:pt idx="19">
                  <c:v>2.92</c:v>
                </c:pt>
                <c:pt idx="20">
                  <c:v>4.0199999999999996</c:v>
                </c:pt>
                <c:pt idx="21">
                  <c:v>3.98</c:v>
                </c:pt>
                <c:pt idx="22">
                  <c:v>4.05</c:v>
                </c:pt>
                <c:pt idx="23">
                  <c:v>2.68</c:v>
                </c:pt>
                <c:pt idx="24">
                  <c:v>4.4400000000000004</c:v>
                </c:pt>
                <c:pt idx="25">
                  <c:v>4.8600000000000003</c:v>
                </c:pt>
                <c:pt idx="26">
                  <c:v>4.41</c:v>
                </c:pt>
                <c:pt idx="27">
                  <c:v>3.4</c:v>
                </c:pt>
                <c:pt idx="28">
                  <c:v>2.25</c:v>
                </c:pt>
                <c:pt idx="29">
                  <c:v>2.78</c:v>
                </c:pt>
                <c:pt idx="30">
                  <c:v>2.79</c:v>
                </c:pt>
                <c:pt idx="31">
                  <c:v>4.2699999999999996</c:v>
                </c:pt>
                <c:pt idx="32">
                  <c:v>4.72</c:v>
                </c:pt>
                <c:pt idx="33">
                  <c:v>5.73</c:v>
                </c:pt>
                <c:pt idx="34">
                  <c:v>5.82</c:v>
                </c:pt>
                <c:pt idx="35">
                  <c:v>4.4800000000000004</c:v>
                </c:pt>
                <c:pt idx="36">
                  <c:v>6.35</c:v>
                </c:pt>
                <c:pt idx="37">
                  <c:v>5.32</c:v>
                </c:pt>
                <c:pt idx="38">
                  <c:v>5.0199999999999996</c:v>
                </c:pt>
                <c:pt idx="39">
                  <c:v>5.5</c:v>
                </c:pt>
                <c:pt idx="40">
                  <c:v>2.82</c:v>
                </c:pt>
                <c:pt idx="41">
                  <c:v>3.38</c:v>
                </c:pt>
                <c:pt idx="42">
                  <c:v>3.38</c:v>
                </c:pt>
                <c:pt idx="43">
                  <c:v>2.98</c:v>
                </c:pt>
                <c:pt idx="44">
                  <c:v>2.97</c:v>
                </c:pt>
                <c:pt idx="45">
                  <c:v>2.92</c:v>
                </c:pt>
                <c:pt idx="46">
                  <c:v>2.85</c:v>
                </c:pt>
                <c:pt idx="47">
                  <c:v>2.86</c:v>
                </c:pt>
                <c:pt idx="48">
                  <c:v>2.57</c:v>
                </c:pt>
                <c:pt idx="49">
                  <c:v>2.6</c:v>
                </c:pt>
                <c:pt idx="50">
                  <c:v>2.19</c:v>
                </c:pt>
                <c:pt idx="51">
                  <c:v>2.3199999999999998</c:v>
                </c:pt>
                <c:pt idx="52">
                  <c:v>2.25</c:v>
                </c:pt>
                <c:pt idx="53">
                  <c:v>2.8</c:v>
                </c:pt>
                <c:pt idx="54">
                  <c:v>2.57</c:v>
                </c:pt>
                <c:pt idx="55">
                  <c:v>2.58</c:v>
                </c:pt>
                <c:pt idx="56">
                  <c:v>2.2200000000000002</c:v>
                </c:pt>
                <c:pt idx="57">
                  <c:v>1.68</c:v>
                </c:pt>
                <c:pt idx="58">
                  <c:v>1.61</c:v>
                </c:pt>
                <c:pt idx="59">
                  <c:v>1.77</c:v>
                </c:pt>
                <c:pt idx="60">
                  <c:v>1.48</c:v>
                </c:pt>
                <c:pt idx="61">
                  <c:v>1.07</c:v>
                </c:pt>
                <c:pt idx="62">
                  <c:v>0.95</c:v>
                </c:pt>
                <c:pt idx="63">
                  <c:v>0.98</c:v>
                </c:pt>
                <c:pt idx="64">
                  <c:v>1.08</c:v>
                </c:pt>
                <c:pt idx="65">
                  <c:v>1.1499999999999999</c:v>
                </c:pt>
                <c:pt idx="66">
                  <c:v>1.2</c:v>
                </c:pt>
                <c:pt idx="67">
                  <c:v>1.3</c:v>
                </c:pt>
                <c:pt idx="68">
                  <c:v>1.1200000000000001</c:v>
                </c:pt>
                <c:pt idx="69">
                  <c:v>1.1200000000000001</c:v>
                </c:pt>
                <c:pt idx="70">
                  <c:v>1.2</c:v>
                </c:pt>
                <c:pt idx="71">
                  <c:v>1.18</c:v>
                </c:pt>
                <c:pt idx="72">
                  <c:v>1.21</c:v>
                </c:pt>
                <c:pt idx="73">
                  <c:v>1.23</c:v>
                </c:pt>
                <c:pt idx="74">
                  <c:v>1.25</c:v>
                </c:pt>
                <c:pt idx="75">
                  <c:v>1.41</c:v>
                </c:pt>
                <c:pt idx="76">
                  <c:v>1.1299999999999999</c:v>
                </c:pt>
                <c:pt idx="77">
                  <c:v>1.32</c:v>
                </c:pt>
                <c:pt idx="78">
                  <c:v>1.17</c:v>
                </c:pt>
                <c:pt idx="79">
                  <c:v>1.1399999999999999</c:v>
                </c:pt>
                <c:pt idx="80">
                  <c:v>1.1200000000000001</c:v>
                </c:pt>
                <c:pt idx="81">
                  <c:v>1.17</c:v>
                </c:pt>
                <c:pt idx="82">
                  <c:v>1.24</c:v>
                </c:pt>
                <c:pt idx="83">
                  <c:v>1.22</c:v>
                </c:pt>
                <c:pt idx="84">
                  <c:v>1.1599999999999999</c:v>
                </c:pt>
                <c:pt idx="85">
                  <c:v>1.18</c:v>
                </c:pt>
                <c:pt idx="86">
                  <c:v>1.1200000000000001</c:v>
                </c:pt>
                <c:pt idx="87">
                  <c:v>1.1499999999999999</c:v>
                </c:pt>
                <c:pt idx="88">
                  <c:v>1.4</c:v>
                </c:pt>
                <c:pt idx="89">
                  <c:v>1.05</c:v>
                </c:pt>
                <c:pt idx="90">
                  <c:v>1.01</c:v>
                </c:pt>
                <c:pt idx="91">
                  <c:v>1.1200000000000001</c:v>
                </c:pt>
                <c:pt idx="92">
                  <c:v>1.08</c:v>
                </c:pt>
                <c:pt idx="93">
                  <c:v>0.74</c:v>
                </c:pt>
                <c:pt idx="94">
                  <c:v>0.73</c:v>
                </c:pt>
                <c:pt idx="95">
                  <c:v>0.76</c:v>
                </c:pt>
              </c:numCache>
            </c:numRef>
          </c:val>
          <c:smooth val="0"/>
          <c:extLst>
            <c:ext xmlns:c16="http://schemas.microsoft.com/office/drawing/2014/chart" uri="{C3380CC4-5D6E-409C-BE32-E72D297353CC}">
              <c16:uniqueId val="{00000010-C314-4F2F-98C7-18A523E9ED1C}"/>
            </c:ext>
          </c:extLst>
        </c:ser>
        <c:ser>
          <c:idx val="17"/>
          <c:order val="17"/>
          <c:tx>
            <c:strRef>
              <c:f>DATA!$T$725</c:f>
              <c:strCache>
                <c:ptCount val="1"/>
                <c:pt idx="0">
                  <c:v>MINERA CORONA</c:v>
                </c:pt>
              </c:strCache>
            </c:strRef>
          </c:tx>
          <c:spPr>
            <a:ln w="19050" cap="rnd" cmpd="sng" algn="ctr">
              <a:solidFill>
                <a:schemeClr val="accent6">
                  <a:lumMod val="80000"/>
                  <a:lumOff val="20000"/>
                </a:schemeClr>
              </a:solidFill>
              <a:prstDash val="solid"/>
              <a:round/>
            </a:ln>
            <a:effectLst/>
          </c:spPr>
          <c:marker>
            <c:spPr>
              <a:solidFill>
                <a:schemeClr val="accent6">
                  <a:lumMod val="80000"/>
                  <a:lumOff val="20000"/>
                </a:schemeClr>
              </a:solidFill>
              <a:ln w="6350" cap="flat" cmpd="sng" algn="ctr">
                <a:solidFill>
                  <a:schemeClr val="accent6">
                    <a:lumMod val="80000"/>
                    <a:lumOff val="20000"/>
                  </a:schemeClr>
                </a:solidFill>
                <a:prstDash val="solid"/>
                <a:round/>
              </a:ln>
              <a:effectLst/>
            </c:spPr>
          </c:marker>
          <c:cat>
            <c:numRef>
              <c:f>DATA!$B$726:$B$821</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DATA!$AY$726:$AY$821</c:f>
              <c:numCache>
                <c:formatCode>General</c:formatCode>
                <c:ptCount val="96"/>
                <c:pt idx="0">
                  <c:v>8.42</c:v>
                </c:pt>
                <c:pt idx="1">
                  <c:v>8.2799999999999994</c:v>
                </c:pt>
                <c:pt idx="2">
                  <c:v>8.18</c:v>
                </c:pt>
                <c:pt idx="3">
                  <c:v>8.3699999999999992</c:v>
                </c:pt>
                <c:pt idx="4">
                  <c:v>8.1300000000000008</c:v>
                </c:pt>
                <c:pt idx="5">
                  <c:v>8.26</c:v>
                </c:pt>
                <c:pt idx="6">
                  <c:v>8.1</c:v>
                </c:pt>
                <c:pt idx="7">
                  <c:v>8.23</c:v>
                </c:pt>
                <c:pt idx="8">
                  <c:v>8.2100000000000009</c:v>
                </c:pt>
                <c:pt idx="9">
                  <c:v>8.26</c:v>
                </c:pt>
                <c:pt idx="10">
                  <c:v>8.64</c:v>
                </c:pt>
                <c:pt idx="11">
                  <c:v>8.6</c:v>
                </c:pt>
                <c:pt idx="12">
                  <c:v>8.69</c:v>
                </c:pt>
                <c:pt idx="13">
                  <c:v>8.76</c:v>
                </c:pt>
                <c:pt idx="14">
                  <c:v>8.64</c:v>
                </c:pt>
                <c:pt idx="15">
                  <c:v>8.66</c:v>
                </c:pt>
                <c:pt idx="16">
                  <c:v>8.64</c:v>
                </c:pt>
                <c:pt idx="17">
                  <c:v>8.84</c:v>
                </c:pt>
                <c:pt idx="18">
                  <c:v>9.0399999999999991</c:v>
                </c:pt>
                <c:pt idx="19">
                  <c:v>8.83</c:v>
                </c:pt>
                <c:pt idx="20">
                  <c:v>8.65</c:v>
                </c:pt>
                <c:pt idx="21">
                  <c:v>8.6</c:v>
                </c:pt>
                <c:pt idx="22">
                  <c:v>8.3699999999999992</c:v>
                </c:pt>
                <c:pt idx="23">
                  <c:v>7.87</c:v>
                </c:pt>
                <c:pt idx="24">
                  <c:v>7.46</c:v>
                </c:pt>
                <c:pt idx="25">
                  <c:v>7.49</c:v>
                </c:pt>
                <c:pt idx="26">
                  <c:v>7.4</c:v>
                </c:pt>
                <c:pt idx="27">
                  <c:v>7.29</c:v>
                </c:pt>
                <c:pt idx="28">
                  <c:v>7.24</c:v>
                </c:pt>
                <c:pt idx="29">
                  <c:v>7.07</c:v>
                </c:pt>
                <c:pt idx="30">
                  <c:v>7.2</c:v>
                </c:pt>
                <c:pt idx="31">
                  <c:v>7.34</c:v>
                </c:pt>
                <c:pt idx="32">
                  <c:v>7.49</c:v>
                </c:pt>
                <c:pt idx="33">
                  <c:v>7.62</c:v>
                </c:pt>
                <c:pt idx="34">
                  <c:v>7.75</c:v>
                </c:pt>
                <c:pt idx="35">
                  <c:v>8.08</c:v>
                </c:pt>
                <c:pt idx="36">
                  <c:v>8.19</c:v>
                </c:pt>
                <c:pt idx="37">
                  <c:v>8.27</c:v>
                </c:pt>
                <c:pt idx="38">
                  <c:v>8.69</c:v>
                </c:pt>
                <c:pt idx="39">
                  <c:v>8.85</c:v>
                </c:pt>
                <c:pt idx="40">
                  <c:v>8.89</c:v>
                </c:pt>
                <c:pt idx="41">
                  <c:v>9.09</c:v>
                </c:pt>
                <c:pt idx="42">
                  <c:v>8.94</c:v>
                </c:pt>
                <c:pt idx="43">
                  <c:v>9.1300000000000008</c:v>
                </c:pt>
                <c:pt idx="44">
                  <c:v>9.11</c:v>
                </c:pt>
                <c:pt idx="45">
                  <c:v>9.1300000000000008</c:v>
                </c:pt>
                <c:pt idx="46">
                  <c:v>9.35</c:v>
                </c:pt>
                <c:pt idx="47">
                  <c:v>9.02</c:v>
                </c:pt>
                <c:pt idx="48">
                  <c:v>8.9600000000000009</c:v>
                </c:pt>
                <c:pt idx="49">
                  <c:v>8.9600000000000009</c:v>
                </c:pt>
                <c:pt idx="50">
                  <c:v>9.18</c:v>
                </c:pt>
                <c:pt idx="51">
                  <c:v>9.0299999999999994</c:v>
                </c:pt>
                <c:pt idx="52">
                  <c:v>8.8699999999999992</c:v>
                </c:pt>
                <c:pt idx="53">
                  <c:v>7.75</c:v>
                </c:pt>
                <c:pt idx="54">
                  <c:v>7.42</c:v>
                </c:pt>
                <c:pt idx="55">
                  <c:v>7.19</c:v>
                </c:pt>
                <c:pt idx="56">
                  <c:v>7.15</c:v>
                </c:pt>
                <c:pt idx="57">
                  <c:v>7.61</c:v>
                </c:pt>
                <c:pt idx="58">
                  <c:v>8.0399999999999991</c:v>
                </c:pt>
                <c:pt idx="59">
                  <c:v>8.01</c:v>
                </c:pt>
                <c:pt idx="60">
                  <c:v>8.34</c:v>
                </c:pt>
                <c:pt idx="61">
                  <c:v>8.66</c:v>
                </c:pt>
                <c:pt idx="62">
                  <c:v>8.85</c:v>
                </c:pt>
                <c:pt idx="63">
                  <c:v>8.77</c:v>
                </c:pt>
                <c:pt idx="64">
                  <c:v>8.81</c:v>
                </c:pt>
                <c:pt idx="65">
                  <c:v>8.61</c:v>
                </c:pt>
                <c:pt idx="66">
                  <c:v>8.4499999999999993</c:v>
                </c:pt>
                <c:pt idx="67">
                  <c:v>8.4</c:v>
                </c:pt>
                <c:pt idx="68">
                  <c:v>8.56</c:v>
                </c:pt>
                <c:pt idx="69">
                  <c:v>8.7799999999999994</c:v>
                </c:pt>
                <c:pt idx="70">
                  <c:v>8.34</c:v>
                </c:pt>
                <c:pt idx="71">
                  <c:v>7.72</c:v>
                </c:pt>
                <c:pt idx="72">
                  <c:v>7.14</c:v>
                </c:pt>
                <c:pt idx="73">
                  <c:v>7.18</c:v>
                </c:pt>
                <c:pt idx="74">
                  <c:v>7.18</c:v>
                </c:pt>
                <c:pt idx="75">
                  <c:v>7.16</c:v>
                </c:pt>
                <c:pt idx="76">
                  <c:v>7.18</c:v>
                </c:pt>
                <c:pt idx="77">
                  <c:v>7.43</c:v>
                </c:pt>
                <c:pt idx="78">
                  <c:v>7.46</c:v>
                </c:pt>
                <c:pt idx="79">
                  <c:v>7.41</c:v>
                </c:pt>
                <c:pt idx="80">
                  <c:v>7.41</c:v>
                </c:pt>
                <c:pt idx="81">
                  <c:v>7.67</c:v>
                </c:pt>
                <c:pt idx="82">
                  <c:v>7.78</c:v>
                </c:pt>
                <c:pt idx="83">
                  <c:v>7.91</c:v>
                </c:pt>
                <c:pt idx="84">
                  <c:v>8.35</c:v>
                </c:pt>
                <c:pt idx="85">
                  <c:v>8.56</c:v>
                </c:pt>
                <c:pt idx="86">
                  <c:v>8.65</c:v>
                </c:pt>
                <c:pt idx="87">
                  <c:v>8.69</c:v>
                </c:pt>
                <c:pt idx="88">
                  <c:v>8.7100000000000009</c:v>
                </c:pt>
                <c:pt idx="89">
                  <c:v>8.6199999999999992</c:v>
                </c:pt>
                <c:pt idx="90">
                  <c:v>8.61</c:v>
                </c:pt>
                <c:pt idx="91">
                  <c:v>8.52</c:v>
                </c:pt>
                <c:pt idx="92">
                  <c:v>8.58</c:v>
                </c:pt>
                <c:pt idx="93">
                  <c:v>8.68</c:v>
                </c:pt>
                <c:pt idx="94">
                  <c:v>9.0399999999999991</c:v>
                </c:pt>
                <c:pt idx="95">
                  <c:v>8.7799999999999994</c:v>
                </c:pt>
              </c:numCache>
            </c:numRef>
          </c:val>
          <c:smooth val="0"/>
          <c:extLst>
            <c:ext xmlns:c16="http://schemas.microsoft.com/office/drawing/2014/chart" uri="{C3380CC4-5D6E-409C-BE32-E72D297353CC}">
              <c16:uniqueId val="{00000011-C314-4F2F-98C7-18A523E9ED1C}"/>
            </c:ext>
          </c:extLst>
        </c:ser>
        <c:ser>
          <c:idx val="18"/>
          <c:order val="18"/>
          <c:tx>
            <c:strRef>
              <c:f>DATA!$U$725</c:f>
              <c:strCache>
                <c:ptCount val="1"/>
                <c:pt idx="0">
                  <c:v>MINERA HORIZONTE</c:v>
                </c:pt>
              </c:strCache>
            </c:strRef>
          </c:tx>
          <c:spPr>
            <a:ln w="19050" cap="rnd" cmpd="sng" algn="ctr">
              <a:solidFill>
                <a:schemeClr val="accent1">
                  <a:lumMod val="80000"/>
                </a:schemeClr>
              </a:solidFill>
              <a:prstDash val="solid"/>
              <a:round/>
            </a:ln>
            <a:effectLst/>
          </c:spPr>
          <c:marker>
            <c:spPr>
              <a:noFill/>
              <a:ln w="6350" cap="flat" cmpd="sng" algn="ctr">
                <a:noFill/>
                <a:prstDash val="solid"/>
                <a:round/>
              </a:ln>
              <a:effectLst/>
            </c:spPr>
          </c:marker>
          <c:cat>
            <c:numRef>
              <c:f>DATA!$B$726:$B$821</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DATA!$AZ$726:$AZ$821</c:f>
              <c:numCache>
                <c:formatCode>General</c:formatCode>
                <c:ptCount val="96"/>
                <c:pt idx="0">
                  <c:v>11.35</c:v>
                </c:pt>
                <c:pt idx="1">
                  <c:v>11.55</c:v>
                </c:pt>
                <c:pt idx="2">
                  <c:v>11.55</c:v>
                </c:pt>
                <c:pt idx="3">
                  <c:v>11.48</c:v>
                </c:pt>
                <c:pt idx="4">
                  <c:v>11.65</c:v>
                </c:pt>
                <c:pt idx="5">
                  <c:v>12.41</c:v>
                </c:pt>
                <c:pt idx="6">
                  <c:v>12.49</c:v>
                </c:pt>
                <c:pt idx="7">
                  <c:v>12.3</c:v>
                </c:pt>
                <c:pt idx="8">
                  <c:v>12.31</c:v>
                </c:pt>
                <c:pt idx="9">
                  <c:v>12.9</c:v>
                </c:pt>
                <c:pt idx="10">
                  <c:v>13.14</c:v>
                </c:pt>
                <c:pt idx="11">
                  <c:v>13</c:v>
                </c:pt>
                <c:pt idx="12">
                  <c:v>13.24</c:v>
                </c:pt>
                <c:pt idx="13">
                  <c:v>13.27</c:v>
                </c:pt>
                <c:pt idx="14">
                  <c:v>13.46</c:v>
                </c:pt>
                <c:pt idx="15">
                  <c:v>13.23</c:v>
                </c:pt>
                <c:pt idx="16">
                  <c:v>12.88</c:v>
                </c:pt>
                <c:pt idx="17">
                  <c:v>12.44</c:v>
                </c:pt>
                <c:pt idx="18">
                  <c:v>12.73</c:v>
                </c:pt>
                <c:pt idx="19">
                  <c:v>13.04</c:v>
                </c:pt>
                <c:pt idx="20">
                  <c:v>12.64</c:v>
                </c:pt>
                <c:pt idx="21">
                  <c:v>12.59</c:v>
                </c:pt>
                <c:pt idx="22">
                  <c:v>11.66</c:v>
                </c:pt>
                <c:pt idx="23">
                  <c:v>11.03</c:v>
                </c:pt>
                <c:pt idx="24">
                  <c:v>10.78</c:v>
                </c:pt>
                <c:pt idx="25">
                  <c:v>10.11</c:v>
                </c:pt>
                <c:pt idx="26">
                  <c:v>9.67</c:v>
                </c:pt>
                <c:pt idx="27">
                  <c:v>9.2200000000000006</c:v>
                </c:pt>
                <c:pt idx="28">
                  <c:v>9.1999999999999993</c:v>
                </c:pt>
                <c:pt idx="29">
                  <c:v>8.82</c:v>
                </c:pt>
                <c:pt idx="30">
                  <c:v>8.81</c:v>
                </c:pt>
                <c:pt idx="31">
                  <c:v>7.57</c:v>
                </c:pt>
                <c:pt idx="32">
                  <c:v>6.6</c:v>
                </c:pt>
                <c:pt idx="33">
                  <c:v>7.24</c:v>
                </c:pt>
                <c:pt idx="34">
                  <c:v>7.6</c:v>
                </c:pt>
                <c:pt idx="35">
                  <c:v>7.98</c:v>
                </c:pt>
                <c:pt idx="36">
                  <c:v>8.61</c:v>
                </c:pt>
                <c:pt idx="37">
                  <c:v>8.99</c:v>
                </c:pt>
                <c:pt idx="38">
                  <c:v>9.06</c:v>
                </c:pt>
                <c:pt idx="39">
                  <c:v>9.51</c:v>
                </c:pt>
                <c:pt idx="40">
                  <c:v>9.2200000000000006</c:v>
                </c:pt>
                <c:pt idx="41">
                  <c:v>9.69</c:v>
                </c:pt>
                <c:pt idx="42">
                  <c:v>9.7100000000000009</c:v>
                </c:pt>
                <c:pt idx="43">
                  <c:v>10.25</c:v>
                </c:pt>
                <c:pt idx="44">
                  <c:v>9.9700000000000006</c:v>
                </c:pt>
                <c:pt idx="45">
                  <c:v>10.32</c:v>
                </c:pt>
                <c:pt idx="46">
                  <c:v>10.08</c:v>
                </c:pt>
                <c:pt idx="47">
                  <c:v>9.24</c:v>
                </c:pt>
                <c:pt idx="48">
                  <c:v>8.75</c:v>
                </c:pt>
                <c:pt idx="49">
                  <c:v>7.91</c:v>
                </c:pt>
                <c:pt idx="50">
                  <c:v>7.67</c:v>
                </c:pt>
                <c:pt idx="51">
                  <c:v>7.24</c:v>
                </c:pt>
                <c:pt idx="52">
                  <c:v>7.29</c:v>
                </c:pt>
                <c:pt idx="53">
                  <c:v>7.96</c:v>
                </c:pt>
                <c:pt idx="54">
                  <c:v>8.35</c:v>
                </c:pt>
                <c:pt idx="55">
                  <c:v>8</c:v>
                </c:pt>
                <c:pt idx="56">
                  <c:v>8.35</c:v>
                </c:pt>
                <c:pt idx="57">
                  <c:v>8.9600000000000009</c:v>
                </c:pt>
                <c:pt idx="58">
                  <c:v>9.4499999999999993</c:v>
                </c:pt>
                <c:pt idx="59">
                  <c:v>9.27</c:v>
                </c:pt>
                <c:pt idx="60">
                  <c:v>9.4600000000000009</c:v>
                </c:pt>
                <c:pt idx="61">
                  <c:v>9.35</c:v>
                </c:pt>
                <c:pt idx="62">
                  <c:v>9.4700000000000006</c:v>
                </c:pt>
                <c:pt idx="63">
                  <c:v>9.82</c:v>
                </c:pt>
                <c:pt idx="64">
                  <c:v>9.75</c:v>
                </c:pt>
                <c:pt idx="65">
                  <c:v>9.74</c:v>
                </c:pt>
                <c:pt idx="66">
                  <c:v>9.33</c:v>
                </c:pt>
                <c:pt idx="67">
                  <c:v>8.93</c:v>
                </c:pt>
                <c:pt idx="68">
                  <c:v>9.09</c:v>
                </c:pt>
                <c:pt idx="69">
                  <c:v>9.18</c:v>
                </c:pt>
                <c:pt idx="70">
                  <c:v>8.24</c:v>
                </c:pt>
                <c:pt idx="71">
                  <c:v>5.98</c:v>
                </c:pt>
                <c:pt idx="72">
                  <c:v>5.44</c:v>
                </c:pt>
                <c:pt idx="73">
                  <c:v>0.27</c:v>
                </c:pt>
                <c:pt idx="74">
                  <c:v>0.34</c:v>
                </c:pt>
                <c:pt idx="75">
                  <c:v>0.23</c:v>
                </c:pt>
                <c:pt idx="76">
                  <c:v>0.28999999999999998</c:v>
                </c:pt>
                <c:pt idx="77">
                  <c:v>0.42</c:v>
                </c:pt>
                <c:pt idx="78">
                  <c:v>0.23</c:v>
                </c:pt>
                <c:pt idx="79">
                  <c:v>0.44</c:v>
                </c:pt>
                <c:pt idx="80">
                  <c:v>0.43</c:v>
                </c:pt>
                <c:pt idx="81">
                  <c:v>0.51</c:v>
                </c:pt>
                <c:pt idx="82">
                  <c:v>0.86</c:v>
                </c:pt>
                <c:pt idx="83">
                  <c:v>1.1499999999999999</c:v>
                </c:pt>
                <c:pt idx="84">
                  <c:v>1.71</c:v>
                </c:pt>
                <c:pt idx="85">
                  <c:v>1.97</c:v>
                </c:pt>
                <c:pt idx="86">
                  <c:v>2.48</c:v>
                </c:pt>
                <c:pt idx="87">
                  <c:v>2.63</c:v>
                </c:pt>
                <c:pt idx="88">
                  <c:v>2.65</c:v>
                </c:pt>
                <c:pt idx="89">
                  <c:v>2.56</c:v>
                </c:pt>
                <c:pt idx="90">
                  <c:v>2.63</c:v>
                </c:pt>
                <c:pt idx="91">
                  <c:v>2.71</c:v>
                </c:pt>
                <c:pt idx="92">
                  <c:v>2.72</c:v>
                </c:pt>
                <c:pt idx="93">
                  <c:v>9.0399999999999991</c:v>
                </c:pt>
                <c:pt idx="94">
                  <c:v>12.4</c:v>
                </c:pt>
                <c:pt idx="95">
                  <c:v>11.72</c:v>
                </c:pt>
              </c:numCache>
            </c:numRef>
          </c:val>
          <c:smooth val="0"/>
          <c:extLst>
            <c:ext xmlns:c16="http://schemas.microsoft.com/office/drawing/2014/chart" uri="{C3380CC4-5D6E-409C-BE32-E72D297353CC}">
              <c16:uniqueId val="{00000012-C314-4F2F-98C7-18A523E9ED1C}"/>
            </c:ext>
          </c:extLst>
        </c:ser>
        <c:ser>
          <c:idx val="19"/>
          <c:order val="19"/>
          <c:tx>
            <c:strRef>
              <c:f>DATA!$V$725</c:f>
              <c:strCache>
                <c:ptCount val="1"/>
                <c:pt idx="0">
                  <c:v>MINERA SHOUXIN PERÚ</c:v>
                </c:pt>
              </c:strCache>
            </c:strRef>
          </c:tx>
          <c:spPr>
            <a:ln w="19050" cap="rnd" cmpd="sng" algn="ctr">
              <a:solidFill>
                <a:schemeClr val="accent2">
                  <a:lumMod val="80000"/>
                </a:schemeClr>
              </a:solidFill>
              <a:prstDash val="solid"/>
              <a:round/>
            </a:ln>
            <a:effectLst/>
          </c:spPr>
          <c:marker>
            <c:spPr>
              <a:noFill/>
              <a:ln w="6350" cap="flat" cmpd="sng" algn="ctr">
                <a:noFill/>
                <a:prstDash val="solid"/>
                <a:round/>
              </a:ln>
              <a:effectLst/>
            </c:spPr>
          </c:marker>
          <c:cat>
            <c:numRef>
              <c:f>DATA!$B$726:$B$821</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DATA!$BA$726:$BA$821</c:f>
              <c:numCache>
                <c:formatCode>General</c:formatCode>
                <c:ptCount val="96"/>
                <c:pt idx="0">
                  <c:v>1.44</c:v>
                </c:pt>
                <c:pt idx="1">
                  <c:v>1.52</c:v>
                </c:pt>
                <c:pt idx="2">
                  <c:v>1.48</c:v>
                </c:pt>
                <c:pt idx="3">
                  <c:v>1.46</c:v>
                </c:pt>
                <c:pt idx="4">
                  <c:v>1.44</c:v>
                </c:pt>
                <c:pt idx="5">
                  <c:v>1.44</c:v>
                </c:pt>
                <c:pt idx="6">
                  <c:v>1.45</c:v>
                </c:pt>
                <c:pt idx="7">
                  <c:v>1.47</c:v>
                </c:pt>
                <c:pt idx="8">
                  <c:v>1.48</c:v>
                </c:pt>
                <c:pt idx="9">
                  <c:v>1.48</c:v>
                </c:pt>
                <c:pt idx="10">
                  <c:v>1.48</c:v>
                </c:pt>
                <c:pt idx="11">
                  <c:v>1.49</c:v>
                </c:pt>
                <c:pt idx="12">
                  <c:v>1.55</c:v>
                </c:pt>
                <c:pt idx="13">
                  <c:v>1.45</c:v>
                </c:pt>
                <c:pt idx="14">
                  <c:v>1.46</c:v>
                </c:pt>
                <c:pt idx="15">
                  <c:v>1.44</c:v>
                </c:pt>
                <c:pt idx="16">
                  <c:v>1.45</c:v>
                </c:pt>
                <c:pt idx="17">
                  <c:v>1.44</c:v>
                </c:pt>
                <c:pt idx="18">
                  <c:v>1.46</c:v>
                </c:pt>
                <c:pt idx="19">
                  <c:v>1.46</c:v>
                </c:pt>
                <c:pt idx="20">
                  <c:v>1.45</c:v>
                </c:pt>
                <c:pt idx="21">
                  <c:v>1.4</c:v>
                </c:pt>
                <c:pt idx="22">
                  <c:v>1.4</c:v>
                </c:pt>
                <c:pt idx="23">
                  <c:v>1.39</c:v>
                </c:pt>
                <c:pt idx="24">
                  <c:v>1.37</c:v>
                </c:pt>
                <c:pt idx="25">
                  <c:v>1.38</c:v>
                </c:pt>
                <c:pt idx="26">
                  <c:v>1.36</c:v>
                </c:pt>
                <c:pt idx="27">
                  <c:v>1.31</c:v>
                </c:pt>
                <c:pt idx="28">
                  <c:v>1.27</c:v>
                </c:pt>
                <c:pt idx="29">
                  <c:v>1.19</c:v>
                </c:pt>
                <c:pt idx="30">
                  <c:v>1.24</c:v>
                </c:pt>
                <c:pt idx="31">
                  <c:v>1.26</c:v>
                </c:pt>
                <c:pt idx="32">
                  <c:v>1.33</c:v>
                </c:pt>
                <c:pt idx="33">
                  <c:v>1.35</c:v>
                </c:pt>
                <c:pt idx="34">
                  <c:v>1.33</c:v>
                </c:pt>
                <c:pt idx="35">
                  <c:v>1.31</c:v>
                </c:pt>
                <c:pt idx="36">
                  <c:v>1.44</c:v>
                </c:pt>
                <c:pt idx="37">
                  <c:v>1.5</c:v>
                </c:pt>
                <c:pt idx="38">
                  <c:v>1.52</c:v>
                </c:pt>
                <c:pt idx="39">
                  <c:v>1.43</c:v>
                </c:pt>
                <c:pt idx="40">
                  <c:v>1.37</c:v>
                </c:pt>
                <c:pt idx="41">
                  <c:v>1.52</c:v>
                </c:pt>
                <c:pt idx="42">
                  <c:v>1.5</c:v>
                </c:pt>
                <c:pt idx="43">
                  <c:v>1.56</c:v>
                </c:pt>
                <c:pt idx="44">
                  <c:v>1.7</c:v>
                </c:pt>
                <c:pt idx="45">
                  <c:v>1.97</c:v>
                </c:pt>
                <c:pt idx="46">
                  <c:v>2.11</c:v>
                </c:pt>
                <c:pt idx="47">
                  <c:v>2.2000000000000002</c:v>
                </c:pt>
                <c:pt idx="48">
                  <c:v>2.0699999999999998</c:v>
                </c:pt>
                <c:pt idx="49">
                  <c:v>2.02</c:v>
                </c:pt>
                <c:pt idx="50">
                  <c:v>2.0699999999999998</c:v>
                </c:pt>
                <c:pt idx="51">
                  <c:v>2.02</c:v>
                </c:pt>
                <c:pt idx="52">
                  <c:v>2.0299999999999998</c:v>
                </c:pt>
                <c:pt idx="53">
                  <c:v>2.0099999999999998</c:v>
                </c:pt>
                <c:pt idx="54">
                  <c:v>1.92</c:v>
                </c:pt>
                <c:pt idx="55">
                  <c:v>1.87</c:v>
                </c:pt>
                <c:pt idx="56">
                  <c:v>2.0299999999999998</c:v>
                </c:pt>
                <c:pt idx="57">
                  <c:v>1.93</c:v>
                </c:pt>
                <c:pt idx="58">
                  <c:v>1.86</c:v>
                </c:pt>
                <c:pt idx="59">
                  <c:v>1.79</c:v>
                </c:pt>
                <c:pt idx="60">
                  <c:v>1.66</c:v>
                </c:pt>
                <c:pt idx="61">
                  <c:v>1.67</c:v>
                </c:pt>
                <c:pt idx="62">
                  <c:v>1.63</c:v>
                </c:pt>
                <c:pt idx="63">
                  <c:v>1.63</c:v>
                </c:pt>
                <c:pt idx="64">
                  <c:v>1.68</c:v>
                </c:pt>
                <c:pt idx="65">
                  <c:v>1.71</c:v>
                </c:pt>
                <c:pt idx="66">
                  <c:v>1.66</c:v>
                </c:pt>
                <c:pt idx="67">
                  <c:v>1.69</c:v>
                </c:pt>
                <c:pt idx="68">
                  <c:v>1.45</c:v>
                </c:pt>
                <c:pt idx="69">
                  <c:v>1.4</c:v>
                </c:pt>
                <c:pt idx="70">
                  <c:v>1.39</c:v>
                </c:pt>
                <c:pt idx="71">
                  <c:v>1.35</c:v>
                </c:pt>
                <c:pt idx="72">
                  <c:v>1.37</c:v>
                </c:pt>
                <c:pt idx="73">
                  <c:v>1.39</c:v>
                </c:pt>
                <c:pt idx="74">
                  <c:v>1.34</c:v>
                </c:pt>
                <c:pt idx="75">
                  <c:v>1.34</c:v>
                </c:pt>
                <c:pt idx="76">
                  <c:v>1.34</c:v>
                </c:pt>
                <c:pt idx="77">
                  <c:v>1.37</c:v>
                </c:pt>
                <c:pt idx="78">
                  <c:v>1.49</c:v>
                </c:pt>
                <c:pt idx="79">
                  <c:v>1.5</c:v>
                </c:pt>
                <c:pt idx="80">
                  <c:v>1.5</c:v>
                </c:pt>
                <c:pt idx="81">
                  <c:v>1.49</c:v>
                </c:pt>
                <c:pt idx="82">
                  <c:v>1.48</c:v>
                </c:pt>
                <c:pt idx="83">
                  <c:v>1.48</c:v>
                </c:pt>
                <c:pt idx="84">
                  <c:v>1.5</c:v>
                </c:pt>
                <c:pt idx="85">
                  <c:v>1.48</c:v>
                </c:pt>
                <c:pt idx="86">
                  <c:v>1.47</c:v>
                </c:pt>
                <c:pt idx="87">
                  <c:v>1.46</c:v>
                </c:pt>
                <c:pt idx="88">
                  <c:v>1.47</c:v>
                </c:pt>
                <c:pt idx="89">
                  <c:v>1.47</c:v>
                </c:pt>
                <c:pt idx="90">
                  <c:v>1.48</c:v>
                </c:pt>
                <c:pt idx="91">
                  <c:v>1.47</c:v>
                </c:pt>
                <c:pt idx="92">
                  <c:v>1.43</c:v>
                </c:pt>
                <c:pt idx="93">
                  <c:v>1.43</c:v>
                </c:pt>
                <c:pt idx="94">
                  <c:v>1.43</c:v>
                </c:pt>
                <c:pt idx="95">
                  <c:v>1.43</c:v>
                </c:pt>
              </c:numCache>
            </c:numRef>
          </c:val>
          <c:smooth val="0"/>
          <c:extLst>
            <c:ext xmlns:c16="http://schemas.microsoft.com/office/drawing/2014/chart" uri="{C3380CC4-5D6E-409C-BE32-E72D297353CC}">
              <c16:uniqueId val="{00000013-C314-4F2F-98C7-18A523E9ED1C}"/>
            </c:ext>
          </c:extLst>
        </c:ser>
        <c:ser>
          <c:idx val="20"/>
          <c:order val="20"/>
          <c:tx>
            <c:strRef>
              <c:f>DATA!$W$725</c:f>
              <c:strCache>
                <c:ptCount val="1"/>
                <c:pt idx="0">
                  <c:v>MOLYCOP-ADESUR</c:v>
                </c:pt>
              </c:strCache>
            </c:strRef>
          </c:tx>
          <c:spPr>
            <a:ln w="19050" cap="rnd" cmpd="sng" algn="ctr">
              <a:solidFill>
                <a:schemeClr val="accent3">
                  <a:lumMod val="80000"/>
                </a:schemeClr>
              </a:solidFill>
              <a:prstDash val="solid"/>
              <a:round/>
            </a:ln>
            <a:effectLst/>
          </c:spPr>
          <c:marker>
            <c:spPr>
              <a:noFill/>
              <a:ln w="6350" cap="flat" cmpd="sng" algn="ctr">
                <a:noFill/>
                <a:prstDash val="solid"/>
                <a:round/>
              </a:ln>
              <a:effectLst/>
            </c:spPr>
          </c:marker>
          <c:cat>
            <c:numRef>
              <c:f>DATA!$B$726:$B$821</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DATA!$BB$726:$BB$821</c:f>
              <c:numCache>
                <c:formatCode>General</c:formatCode>
                <c:ptCount val="96"/>
                <c:pt idx="0">
                  <c:v>1.79</c:v>
                </c:pt>
                <c:pt idx="1">
                  <c:v>5.28</c:v>
                </c:pt>
                <c:pt idx="2">
                  <c:v>5.32</c:v>
                </c:pt>
                <c:pt idx="3">
                  <c:v>5.31</c:v>
                </c:pt>
                <c:pt idx="4">
                  <c:v>4.92</c:v>
                </c:pt>
                <c:pt idx="5">
                  <c:v>2.19</c:v>
                </c:pt>
                <c:pt idx="6">
                  <c:v>2.0299999999999998</c:v>
                </c:pt>
                <c:pt idx="7">
                  <c:v>2</c:v>
                </c:pt>
                <c:pt idx="8">
                  <c:v>1.97</c:v>
                </c:pt>
                <c:pt idx="9">
                  <c:v>1.99</c:v>
                </c:pt>
                <c:pt idx="10">
                  <c:v>1.97</c:v>
                </c:pt>
                <c:pt idx="11">
                  <c:v>3.71</c:v>
                </c:pt>
                <c:pt idx="12">
                  <c:v>5.23</c:v>
                </c:pt>
                <c:pt idx="13">
                  <c:v>5.29</c:v>
                </c:pt>
                <c:pt idx="14">
                  <c:v>5.29</c:v>
                </c:pt>
                <c:pt idx="15">
                  <c:v>5.27</c:v>
                </c:pt>
                <c:pt idx="16">
                  <c:v>5.33</c:v>
                </c:pt>
                <c:pt idx="17">
                  <c:v>5.72</c:v>
                </c:pt>
                <c:pt idx="18">
                  <c:v>5.93</c:v>
                </c:pt>
                <c:pt idx="19">
                  <c:v>6.25</c:v>
                </c:pt>
                <c:pt idx="20">
                  <c:v>5.54</c:v>
                </c:pt>
                <c:pt idx="21">
                  <c:v>5.34</c:v>
                </c:pt>
                <c:pt idx="22">
                  <c:v>5.35</c:v>
                </c:pt>
                <c:pt idx="23">
                  <c:v>6.31</c:v>
                </c:pt>
                <c:pt idx="24">
                  <c:v>6.72</c:v>
                </c:pt>
                <c:pt idx="25">
                  <c:v>7</c:v>
                </c:pt>
                <c:pt idx="26">
                  <c:v>7.02</c:v>
                </c:pt>
                <c:pt idx="27">
                  <c:v>5.76</c:v>
                </c:pt>
                <c:pt idx="28">
                  <c:v>5.34</c:v>
                </c:pt>
                <c:pt idx="29">
                  <c:v>5.35</c:v>
                </c:pt>
                <c:pt idx="30">
                  <c:v>5.32</c:v>
                </c:pt>
                <c:pt idx="31">
                  <c:v>5.33</c:v>
                </c:pt>
                <c:pt idx="32">
                  <c:v>5.42</c:v>
                </c:pt>
                <c:pt idx="33">
                  <c:v>5.65</c:v>
                </c:pt>
                <c:pt idx="34">
                  <c:v>7.02</c:v>
                </c:pt>
                <c:pt idx="35">
                  <c:v>7.15</c:v>
                </c:pt>
                <c:pt idx="36">
                  <c:v>7.17</c:v>
                </c:pt>
                <c:pt idx="37">
                  <c:v>6.25</c:v>
                </c:pt>
                <c:pt idx="38">
                  <c:v>7.13</c:v>
                </c:pt>
                <c:pt idx="39">
                  <c:v>6.58</c:v>
                </c:pt>
                <c:pt idx="40">
                  <c:v>6.24</c:v>
                </c:pt>
                <c:pt idx="41">
                  <c:v>4.8099999999999996</c:v>
                </c:pt>
                <c:pt idx="42">
                  <c:v>5.46</c:v>
                </c:pt>
                <c:pt idx="43">
                  <c:v>6.87</c:v>
                </c:pt>
                <c:pt idx="44">
                  <c:v>6.98</c:v>
                </c:pt>
                <c:pt idx="45">
                  <c:v>7.09</c:v>
                </c:pt>
                <c:pt idx="46">
                  <c:v>7.09</c:v>
                </c:pt>
                <c:pt idx="47">
                  <c:v>7.01</c:v>
                </c:pt>
                <c:pt idx="48">
                  <c:v>7.09</c:v>
                </c:pt>
                <c:pt idx="49">
                  <c:v>6.54</c:v>
                </c:pt>
                <c:pt idx="50">
                  <c:v>7.11</c:v>
                </c:pt>
                <c:pt idx="51">
                  <c:v>7.12</c:v>
                </c:pt>
                <c:pt idx="52">
                  <c:v>5.74</c:v>
                </c:pt>
                <c:pt idx="53">
                  <c:v>3.93</c:v>
                </c:pt>
                <c:pt idx="54">
                  <c:v>3.89</c:v>
                </c:pt>
                <c:pt idx="55">
                  <c:v>3.32</c:v>
                </c:pt>
                <c:pt idx="56">
                  <c:v>5.43</c:v>
                </c:pt>
                <c:pt idx="57">
                  <c:v>5.5</c:v>
                </c:pt>
                <c:pt idx="58">
                  <c:v>5.5</c:v>
                </c:pt>
                <c:pt idx="59">
                  <c:v>5.49</c:v>
                </c:pt>
                <c:pt idx="60">
                  <c:v>6.02</c:v>
                </c:pt>
                <c:pt idx="61">
                  <c:v>7.14</c:v>
                </c:pt>
                <c:pt idx="62">
                  <c:v>7.13</c:v>
                </c:pt>
                <c:pt idx="63">
                  <c:v>7.1</c:v>
                </c:pt>
                <c:pt idx="64">
                  <c:v>7.08</c:v>
                </c:pt>
                <c:pt idx="65">
                  <c:v>7.08</c:v>
                </c:pt>
                <c:pt idx="66">
                  <c:v>7.11</c:v>
                </c:pt>
                <c:pt idx="67">
                  <c:v>7.1</c:v>
                </c:pt>
                <c:pt idx="68">
                  <c:v>7.07</c:v>
                </c:pt>
                <c:pt idx="69">
                  <c:v>7.09</c:v>
                </c:pt>
                <c:pt idx="70">
                  <c:v>7.1</c:v>
                </c:pt>
                <c:pt idx="71">
                  <c:v>7.13</c:v>
                </c:pt>
                <c:pt idx="72">
                  <c:v>5.53</c:v>
                </c:pt>
                <c:pt idx="73">
                  <c:v>2.23</c:v>
                </c:pt>
                <c:pt idx="74">
                  <c:v>2.09</c:v>
                </c:pt>
                <c:pt idx="75">
                  <c:v>2.0499999999999998</c:v>
                </c:pt>
                <c:pt idx="76">
                  <c:v>2.0499999999999998</c:v>
                </c:pt>
                <c:pt idx="77">
                  <c:v>2.04</c:v>
                </c:pt>
                <c:pt idx="78">
                  <c:v>2.02</c:v>
                </c:pt>
                <c:pt idx="79">
                  <c:v>2.0099999999999998</c:v>
                </c:pt>
                <c:pt idx="80">
                  <c:v>2.04</c:v>
                </c:pt>
                <c:pt idx="81">
                  <c:v>2.0299999999999998</c:v>
                </c:pt>
                <c:pt idx="82">
                  <c:v>1.97</c:v>
                </c:pt>
                <c:pt idx="83">
                  <c:v>1.1200000000000001</c:v>
                </c:pt>
                <c:pt idx="84">
                  <c:v>1.03</c:v>
                </c:pt>
                <c:pt idx="85">
                  <c:v>1.03</c:v>
                </c:pt>
                <c:pt idx="86">
                  <c:v>1.46</c:v>
                </c:pt>
                <c:pt idx="87">
                  <c:v>1.95</c:v>
                </c:pt>
                <c:pt idx="88">
                  <c:v>1.98</c:v>
                </c:pt>
                <c:pt idx="89">
                  <c:v>3.45</c:v>
                </c:pt>
                <c:pt idx="90">
                  <c:v>5.32</c:v>
                </c:pt>
                <c:pt idx="91">
                  <c:v>5.34</c:v>
                </c:pt>
                <c:pt idx="92">
                  <c:v>2.2799999999999998</c:v>
                </c:pt>
                <c:pt idx="93">
                  <c:v>2.02</c:v>
                </c:pt>
                <c:pt idx="94">
                  <c:v>2.02</c:v>
                </c:pt>
                <c:pt idx="95">
                  <c:v>2.02</c:v>
                </c:pt>
              </c:numCache>
            </c:numRef>
          </c:val>
          <c:smooth val="0"/>
          <c:extLst>
            <c:ext xmlns:c16="http://schemas.microsoft.com/office/drawing/2014/chart" uri="{C3380CC4-5D6E-409C-BE32-E72D297353CC}">
              <c16:uniqueId val="{00000014-C314-4F2F-98C7-18A523E9ED1C}"/>
            </c:ext>
          </c:extLst>
        </c:ser>
        <c:ser>
          <c:idx val="21"/>
          <c:order val="21"/>
          <c:tx>
            <c:strRef>
              <c:f>DATA!$X$725</c:f>
              <c:strCache>
                <c:ptCount val="1"/>
                <c:pt idx="0">
                  <c:v>OPEN PLAZA</c:v>
                </c:pt>
              </c:strCache>
            </c:strRef>
          </c:tx>
          <c:spPr>
            <a:ln w="19050" cap="rnd" cmpd="sng" algn="ctr">
              <a:solidFill>
                <a:schemeClr val="accent4">
                  <a:lumMod val="80000"/>
                </a:schemeClr>
              </a:solidFill>
              <a:prstDash val="solid"/>
              <a:round/>
            </a:ln>
            <a:effectLst/>
          </c:spPr>
          <c:marker>
            <c:spPr>
              <a:noFill/>
              <a:ln w="6350" cap="flat" cmpd="sng" algn="ctr">
                <a:noFill/>
                <a:prstDash val="solid"/>
                <a:round/>
              </a:ln>
              <a:effectLst/>
            </c:spPr>
          </c:marker>
          <c:cat>
            <c:numRef>
              <c:f>DATA!$B$726:$B$821</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DATA!$BC$726:$BC$821</c:f>
              <c:numCache>
                <c:formatCode>General</c:formatCode>
                <c:ptCount val="96"/>
                <c:pt idx="0">
                  <c:v>4.0599999999999996</c:v>
                </c:pt>
                <c:pt idx="1">
                  <c:v>3.9</c:v>
                </c:pt>
                <c:pt idx="2">
                  <c:v>3.84</c:v>
                </c:pt>
                <c:pt idx="3">
                  <c:v>3.76</c:v>
                </c:pt>
                <c:pt idx="4">
                  <c:v>3.73</c:v>
                </c:pt>
                <c:pt idx="5">
                  <c:v>3.65</c:v>
                </c:pt>
                <c:pt idx="6">
                  <c:v>3.55</c:v>
                </c:pt>
                <c:pt idx="7">
                  <c:v>3.4</c:v>
                </c:pt>
                <c:pt idx="8">
                  <c:v>3.37</c:v>
                </c:pt>
                <c:pt idx="9">
                  <c:v>3.24</c:v>
                </c:pt>
                <c:pt idx="10">
                  <c:v>3.2</c:v>
                </c:pt>
                <c:pt idx="11">
                  <c:v>3.19</c:v>
                </c:pt>
                <c:pt idx="12">
                  <c:v>3.2</c:v>
                </c:pt>
                <c:pt idx="13">
                  <c:v>3.18</c:v>
                </c:pt>
                <c:pt idx="14">
                  <c:v>3.21</c:v>
                </c:pt>
                <c:pt idx="15">
                  <c:v>3.19</c:v>
                </c:pt>
                <c:pt idx="16">
                  <c:v>3.18</c:v>
                </c:pt>
                <c:pt idx="17">
                  <c:v>3.16</c:v>
                </c:pt>
                <c:pt idx="18">
                  <c:v>3.17</c:v>
                </c:pt>
                <c:pt idx="19">
                  <c:v>3.19</c:v>
                </c:pt>
                <c:pt idx="20">
                  <c:v>3.09</c:v>
                </c:pt>
                <c:pt idx="21">
                  <c:v>3.12</c:v>
                </c:pt>
                <c:pt idx="22">
                  <c:v>3.22</c:v>
                </c:pt>
                <c:pt idx="23">
                  <c:v>3.32</c:v>
                </c:pt>
                <c:pt idx="24">
                  <c:v>3.33</c:v>
                </c:pt>
                <c:pt idx="25">
                  <c:v>3.51</c:v>
                </c:pt>
                <c:pt idx="26">
                  <c:v>3.7</c:v>
                </c:pt>
                <c:pt idx="27">
                  <c:v>3.72</c:v>
                </c:pt>
                <c:pt idx="28">
                  <c:v>3.79</c:v>
                </c:pt>
                <c:pt idx="29">
                  <c:v>3.97</c:v>
                </c:pt>
                <c:pt idx="30">
                  <c:v>4.0199999999999996</c:v>
                </c:pt>
                <c:pt idx="31">
                  <c:v>4.04</c:v>
                </c:pt>
                <c:pt idx="32">
                  <c:v>4.1900000000000004</c:v>
                </c:pt>
                <c:pt idx="33">
                  <c:v>4.75</c:v>
                </c:pt>
                <c:pt idx="34">
                  <c:v>5.07</c:v>
                </c:pt>
                <c:pt idx="35">
                  <c:v>5.15</c:v>
                </c:pt>
                <c:pt idx="36">
                  <c:v>5.2</c:v>
                </c:pt>
                <c:pt idx="37">
                  <c:v>5.52</c:v>
                </c:pt>
                <c:pt idx="38">
                  <c:v>5.73</c:v>
                </c:pt>
                <c:pt idx="39">
                  <c:v>5.95</c:v>
                </c:pt>
                <c:pt idx="40">
                  <c:v>6.38</c:v>
                </c:pt>
                <c:pt idx="41">
                  <c:v>6.83</c:v>
                </c:pt>
                <c:pt idx="42">
                  <c:v>6.99</c:v>
                </c:pt>
                <c:pt idx="43">
                  <c:v>7</c:v>
                </c:pt>
                <c:pt idx="44">
                  <c:v>7.21</c:v>
                </c:pt>
                <c:pt idx="45">
                  <c:v>7.54</c:v>
                </c:pt>
                <c:pt idx="46">
                  <c:v>7.97</c:v>
                </c:pt>
                <c:pt idx="47">
                  <c:v>8.0299999999999994</c:v>
                </c:pt>
                <c:pt idx="48">
                  <c:v>8.08</c:v>
                </c:pt>
                <c:pt idx="49">
                  <c:v>8.15</c:v>
                </c:pt>
                <c:pt idx="50">
                  <c:v>8.14</c:v>
                </c:pt>
                <c:pt idx="51">
                  <c:v>8.14</c:v>
                </c:pt>
                <c:pt idx="52">
                  <c:v>8.14</c:v>
                </c:pt>
                <c:pt idx="53">
                  <c:v>8.15</c:v>
                </c:pt>
                <c:pt idx="54">
                  <c:v>8.2100000000000009</c:v>
                </c:pt>
                <c:pt idx="55">
                  <c:v>8.24</c:v>
                </c:pt>
                <c:pt idx="56">
                  <c:v>8.2200000000000006</c:v>
                </c:pt>
                <c:pt idx="57">
                  <c:v>8.3000000000000007</c:v>
                </c:pt>
                <c:pt idx="58">
                  <c:v>8.35</c:v>
                </c:pt>
                <c:pt idx="59">
                  <c:v>8.42</c:v>
                </c:pt>
                <c:pt idx="60">
                  <c:v>8.33</c:v>
                </c:pt>
                <c:pt idx="61">
                  <c:v>8.34</c:v>
                </c:pt>
                <c:pt idx="62">
                  <c:v>8.3699999999999992</c:v>
                </c:pt>
                <c:pt idx="63">
                  <c:v>8.3800000000000008</c:v>
                </c:pt>
                <c:pt idx="64">
                  <c:v>8.41</c:v>
                </c:pt>
                <c:pt idx="65">
                  <c:v>8.5</c:v>
                </c:pt>
                <c:pt idx="66">
                  <c:v>8.48</c:v>
                </c:pt>
                <c:pt idx="67">
                  <c:v>8.51</c:v>
                </c:pt>
                <c:pt idx="68">
                  <c:v>8.51</c:v>
                </c:pt>
                <c:pt idx="69">
                  <c:v>8.5</c:v>
                </c:pt>
                <c:pt idx="70">
                  <c:v>8.49</c:v>
                </c:pt>
                <c:pt idx="71">
                  <c:v>8.56</c:v>
                </c:pt>
                <c:pt idx="72">
                  <c:v>8.5399999999999991</c:v>
                </c:pt>
                <c:pt idx="73">
                  <c:v>8.6</c:v>
                </c:pt>
                <c:pt idx="74">
                  <c:v>8.61</c:v>
                </c:pt>
                <c:pt idx="75">
                  <c:v>8.6199999999999992</c:v>
                </c:pt>
                <c:pt idx="76">
                  <c:v>8.66</c:v>
                </c:pt>
                <c:pt idx="77">
                  <c:v>8.61</c:v>
                </c:pt>
                <c:pt idx="78">
                  <c:v>8.6</c:v>
                </c:pt>
                <c:pt idx="79">
                  <c:v>8.5299999999999994</c:v>
                </c:pt>
                <c:pt idx="80">
                  <c:v>8.51</c:v>
                </c:pt>
                <c:pt idx="81">
                  <c:v>8.4</c:v>
                </c:pt>
                <c:pt idx="82">
                  <c:v>8.4</c:v>
                </c:pt>
                <c:pt idx="83">
                  <c:v>8.35</c:v>
                </c:pt>
                <c:pt idx="84">
                  <c:v>8.2200000000000006</c:v>
                </c:pt>
                <c:pt idx="85">
                  <c:v>8.1</c:v>
                </c:pt>
                <c:pt idx="86">
                  <c:v>8.0500000000000007</c:v>
                </c:pt>
                <c:pt idx="87">
                  <c:v>7.97</c:v>
                </c:pt>
                <c:pt idx="88">
                  <c:v>7.87</c:v>
                </c:pt>
                <c:pt idx="89">
                  <c:v>7.24</c:v>
                </c:pt>
                <c:pt idx="90">
                  <c:v>6.73</c:v>
                </c:pt>
                <c:pt idx="91">
                  <c:v>5.79</c:v>
                </c:pt>
                <c:pt idx="92">
                  <c:v>5.0999999999999996</c:v>
                </c:pt>
                <c:pt idx="93">
                  <c:v>4.71</c:v>
                </c:pt>
                <c:pt idx="94">
                  <c:v>4.4000000000000004</c:v>
                </c:pt>
                <c:pt idx="95">
                  <c:v>4.1900000000000004</c:v>
                </c:pt>
              </c:numCache>
            </c:numRef>
          </c:val>
          <c:smooth val="0"/>
          <c:extLst>
            <c:ext xmlns:c16="http://schemas.microsoft.com/office/drawing/2014/chart" uri="{C3380CC4-5D6E-409C-BE32-E72D297353CC}">
              <c16:uniqueId val="{00000015-C314-4F2F-98C7-18A523E9ED1C}"/>
            </c:ext>
          </c:extLst>
        </c:ser>
        <c:ser>
          <c:idx val="22"/>
          <c:order val="22"/>
          <c:tx>
            <c:strRef>
              <c:f>DATA!$Y$725</c:f>
              <c:strCache>
                <c:ptCount val="1"/>
                <c:pt idx="0">
                  <c:v>OWENS-ILLINOIS PERÚ</c:v>
                </c:pt>
              </c:strCache>
            </c:strRef>
          </c:tx>
          <c:spPr>
            <a:ln w="19050" cap="rnd" cmpd="sng" algn="ctr">
              <a:solidFill>
                <a:schemeClr val="accent5">
                  <a:lumMod val="80000"/>
                </a:schemeClr>
              </a:solidFill>
              <a:prstDash val="solid"/>
              <a:round/>
            </a:ln>
            <a:effectLst/>
          </c:spPr>
          <c:marker>
            <c:spPr>
              <a:noFill/>
              <a:ln w="6350" cap="flat" cmpd="sng" algn="ctr">
                <a:noFill/>
                <a:prstDash val="solid"/>
                <a:round/>
              </a:ln>
              <a:effectLst/>
            </c:spPr>
          </c:marker>
          <c:cat>
            <c:numRef>
              <c:f>DATA!$B$726:$B$821</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DATA!$BD$726:$BD$821</c:f>
              <c:numCache>
                <c:formatCode>General</c:formatCode>
                <c:ptCount val="96"/>
                <c:pt idx="0">
                  <c:v>10.01</c:v>
                </c:pt>
                <c:pt idx="1">
                  <c:v>10.11</c:v>
                </c:pt>
                <c:pt idx="2">
                  <c:v>10.11</c:v>
                </c:pt>
                <c:pt idx="3">
                  <c:v>10.16</c:v>
                </c:pt>
                <c:pt idx="4">
                  <c:v>10.130000000000001</c:v>
                </c:pt>
                <c:pt idx="5">
                  <c:v>10.08</c:v>
                </c:pt>
                <c:pt idx="6">
                  <c:v>10.09</c:v>
                </c:pt>
                <c:pt idx="7">
                  <c:v>10.1</c:v>
                </c:pt>
                <c:pt idx="8">
                  <c:v>10.09</c:v>
                </c:pt>
                <c:pt idx="9">
                  <c:v>10.08</c:v>
                </c:pt>
                <c:pt idx="10">
                  <c:v>10.1</c:v>
                </c:pt>
                <c:pt idx="11">
                  <c:v>10.130000000000001</c:v>
                </c:pt>
                <c:pt idx="12">
                  <c:v>10.130000000000001</c:v>
                </c:pt>
                <c:pt idx="13">
                  <c:v>10.09</c:v>
                </c:pt>
                <c:pt idx="14">
                  <c:v>10.06</c:v>
                </c:pt>
                <c:pt idx="15">
                  <c:v>10.1</c:v>
                </c:pt>
                <c:pt idx="16">
                  <c:v>10.14</c:v>
                </c:pt>
                <c:pt idx="17">
                  <c:v>10.11</c:v>
                </c:pt>
                <c:pt idx="18">
                  <c:v>10.119999999999999</c:v>
                </c:pt>
                <c:pt idx="19">
                  <c:v>10.119999999999999</c:v>
                </c:pt>
                <c:pt idx="20">
                  <c:v>10.1</c:v>
                </c:pt>
                <c:pt idx="21">
                  <c:v>10.1</c:v>
                </c:pt>
                <c:pt idx="22">
                  <c:v>10.119999999999999</c:v>
                </c:pt>
                <c:pt idx="23">
                  <c:v>10.15</c:v>
                </c:pt>
                <c:pt idx="24">
                  <c:v>10.119999999999999</c:v>
                </c:pt>
                <c:pt idx="25">
                  <c:v>10.14</c:v>
                </c:pt>
                <c:pt idx="26">
                  <c:v>10.119999999999999</c:v>
                </c:pt>
                <c:pt idx="27">
                  <c:v>10.14</c:v>
                </c:pt>
                <c:pt idx="28">
                  <c:v>10.130000000000001</c:v>
                </c:pt>
                <c:pt idx="29">
                  <c:v>10.15</c:v>
                </c:pt>
                <c:pt idx="30">
                  <c:v>10.15</c:v>
                </c:pt>
                <c:pt idx="31">
                  <c:v>10.130000000000001</c:v>
                </c:pt>
                <c:pt idx="32">
                  <c:v>10.15</c:v>
                </c:pt>
                <c:pt idx="33">
                  <c:v>10.16</c:v>
                </c:pt>
                <c:pt idx="34">
                  <c:v>10.18</c:v>
                </c:pt>
                <c:pt idx="35">
                  <c:v>10.17</c:v>
                </c:pt>
                <c:pt idx="36">
                  <c:v>10.17</c:v>
                </c:pt>
                <c:pt idx="37">
                  <c:v>10.19</c:v>
                </c:pt>
                <c:pt idx="38">
                  <c:v>10.17</c:v>
                </c:pt>
                <c:pt idx="39">
                  <c:v>10.130000000000001</c:v>
                </c:pt>
                <c:pt idx="40">
                  <c:v>10.17</c:v>
                </c:pt>
                <c:pt idx="41">
                  <c:v>10.17</c:v>
                </c:pt>
                <c:pt idx="42">
                  <c:v>10.19</c:v>
                </c:pt>
                <c:pt idx="43">
                  <c:v>10.19</c:v>
                </c:pt>
                <c:pt idx="44">
                  <c:v>10.16</c:v>
                </c:pt>
                <c:pt idx="45">
                  <c:v>10.15</c:v>
                </c:pt>
                <c:pt idx="46">
                  <c:v>10.14</c:v>
                </c:pt>
                <c:pt idx="47">
                  <c:v>10.130000000000001</c:v>
                </c:pt>
                <c:pt idx="48">
                  <c:v>10.19</c:v>
                </c:pt>
                <c:pt idx="49">
                  <c:v>10.17</c:v>
                </c:pt>
                <c:pt idx="50">
                  <c:v>10.199999999999999</c:v>
                </c:pt>
                <c:pt idx="51">
                  <c:v>10.14</c:v>
                </c:pt>
                <c:pt idx="52">
                  <c:v>10.14</c:v>
                </c:pt>
                <c:pt idx="53">
                  <c:v>10.15</c:v>
                </c:pt>
                <c:pt idx="54">
                  <c:v>10.18</c:v>
                </c:pt>
                <c:pt idx="55">
                  <c:v>10.17</c:v>
                </c:pt>
                <c:pt idx="56">
                  <c:v>10.18</c:v>
                </c:pt>
                <c:pt idx="57">
                  <c:v>10.15</c:v>
                </c:pt>
                <c:pt idx="58">
                  <c:v>10.1</c:v>
                </c:pt>
                <c:pt idx="59">
                  <c:v>10.14</c:v>
                </c:pt>
                <c:pt idx="60">
                  <c:v>10.14</c:v>
                </c:pt>
                <c:pt idx="61">
                  <c:v>10.15</c:v>
                </c:pt>
                <c:pt idx="62">
                  <c:v>10.15</c:v>
                </c:pt>
                <c:pt idx="63">
                  <c:v>10.15</c:v>
                </c:pt>
                <c:pt idx="64">
                  <c:v>10.14</c:v>
                </c:pt>
                <c:pt idx="65">
                  <c:v>10.08</c:v>
                </c:pt>
                <c:pt idx="66">
                  <c:v>10.119999999999999</c:v>
                </c:pt>
                <c:pt idx="67">
                  <c:v>10.130000000000001</c:v>
                </c:pt>
                <c:pt idx="68">
                  <c:v>10.130000000000001</c:v>
                </c:pt>
                <c:pt idx="69">
                  <c:v>10.09</c:v>
                </c:pt>
                <c:pt idx="70">
                  <c:v>10.11</c:v>
                </c:pt>
                <c:pt idx="71">
                  <c:v>10.16</c:v>
                </c:pt>
                <c:pt idx="72">
                  <c:v>6.07</c:v>
                </c:pt>
                <c:pt idx="73">
                  <c:v>3.75</c:v>
                </c:pt>
                <c:pt idx="74">
                  <c:v>3.75</c:v>
                </c:pt>
                <c:pt idx="75">
                  <c:v>3.76</c:v>
                </c:pt>
                <c:pt idx="76">
                  <c:v>3.75</c:v>
                </c:pt>
                <c:pt idx="77">
                  <c:v>3.74</c:v>
                </c:pt>
                <c:pt idx="78">
                  <c:v>3.73</c:v>
                </c:pt>
                <c:pt idx="79">
                  <c:v>3.64</c:v>
                </c:pt>
                <c:pt idx="80">
                  <c:v>3.66</c:v>
                </c:pt>
                <c:pt idx="81">
                  <c:v>3.68</c:v>
                </c:pt>
                <c:pt idx="82">
                  <c:v>3.68</c:v>
                </c:pt>
                <c:pt idx="83">
                  <c:v>3.81</c:v>
                </c:pt>
                <c:pt idx="84">
                  <c:v>5.01</c:v>
                </c:pt>
                <c:pt idx="85">
                  <c:v>5.32</c:v>
                </c:pt>
                <c:pt idx="86">
                  <c:v>10.029999999999999</c:v>
                </c:pt>
                <c:pt idx="87">
                  <c:v>10.06</c:v>
                </c:pt>
                <c:pt idx="88">
                  <c:v>10.029999999999999</c:v>
                </c:pt>
                <c:pt idx="89">
                  <c:v>10.029999999999999</c:v>
                </c:pt>
                <c:pt idx="90">
                  <c:v>10.06</c:v>
                </c:pt>
                <c:pt idx="91">
                  <c:v>10.07</c:v>
                </c:pt>
                <c:pt idx="92">
                  <c:v>10.050000000000001</c:v>
                </c:pt>
                <c:pt idx="93">
                  <c:v>10.01</c:v>
                </c:pt>
                <c:pt idx="94">
                  <c:v>10.029999999999999</c:v>
                </c:pt>
                <c:pt idx="95">
                  <c:v>10.01</c:v>
                </c:pt>
              </c:numCache>
            </c:numRef>
          </c:val>
          <c:smooth val="0"/>
          <c:extLst>
            <c:ext xmlns:c16="http://schemas.microsoft.com/office/drawing/2014/chart" uri="{C3380CC4-5D6E-409C-BE32-E72D297353CC}">
              <c16:uniqueId val="{00000016-C314-4F2F-98C7-18A523E9ED1C}"/>
            </c:ext>
          </c:extLst>
        </c:ser>
        <c:ser>
          <c:idx val="23"/>
          <c:order val="23"/>
          <c:tx>
            <c:strRef>
              <c:f>DATA!$Z$725</c:f>
              <c:strCache>
                <c:ptCount val="1"/>
                <c:pt idx="0">
                  <c:v>PAPELERA NACIONAL</c:v>
                </c:pt>
              </c:strCache>
            </c:strRef>
          </c:tx>
          <c:spPr>
            <a:ln w="19050" cap="rnd" cmpd="sng" algn="ctr">
              <a:solidFill>
                <a:schemeClr val="accent6">
                  <a:lumMod val="80000"/>
                </a:schemeClr>
              </a:solidFill>
              <a:prstDash val="solid"/>
              <a:round/>
            </a:ln>
            <a:effectLst/>
          </c:spPr>
          <c:marker>
            <c:spPr>
              <a:noFill/>
              <a:ln w="6350" cap="flat" cmpd="sng" algn="ctr">
                <a:noFill/>
                <a:prstDash val="solid"/>
                <a:round/>
              </a:ln>
              <a:effectLst/>
            </c:spPr>
          </c:marker>
          <c:cat>
            <c:numRef>
              <c:f>DATA!$B$726:$B$821</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DATA!$BE$726:$BE$821</c:f>
              <c:numCache>
                <c:formatCode>General</c:formatCode>
                <c:ptCount val="96"/>
                <c:pt idx="0">
                  <c:v>4.1900000000000004</c:v>
                </c:pt>
                <c:pt idx="1">
                  <c:v>4.88</c:v>
                </c:pt>
                <c:pt idx="2">
                  <c:v>4.95</c:v>
                </c:pt>
                <c:pt idx="3">
                  <c:v>4.83</c:v>
                </c:pt>
                <c:pt idx="4">
                  <c:v>4.8</c:v>
                </c:pt>
                <c:pt idx="5">
                  <c:v>4.72</c:v>
                </c:pt>
                <c:pt idx="6">
                  <c:v>4.8899999999999997</c:v>
                </c:pt>
                <c:pt idx="7">
                  <c:v>4.8099999999999996</c:v>
                </c:pt>
                <c:pt idx="8">
                  <c:v>4.8499999999999996</c:v>
                </c:pt>
                <c:pt idx="9">
                  <c:v>4.9000000000000004</c:v>
                </c:pt>
                <c:pt idx="10">
                  <c:v>4.91</c:v>
                </c:pt>
                <c:pt idx="11">
                  <c:v>4.91</c:v>
                </c:pt>
                <c:pt idx="12">
                  <c:v>4.84</c:v>
                </c:pt>
                <c:pt idx="13">
                  <c:v>4.41</c:v>
                </c:pt>
                <c:pt idx="14">
                  <c:v>4.3600000000000003</c:v>
                </c:pt>
                <c:pt idx="15">
                  <c:v>4.3499999999999996</c:v>
                </c:pt>
                <c:pt idx="16">
                  <c:v>4.2</c:v>
                </c:pt>
                <c:pt idx="17">
                  <c:v>4.3099999999999996</c:v>
                </c:pt>
                <c:pt idx="18">
                  <c:v>4.22</c:v>
                </c:pt>
                <c:pt idx="19">
                  <c:v>4.22</c:v>
                </c:pt>
                <c:pt idx="20">
                  <c:v>4.25</c:v>
                </c:pt>
                <c:pt idx="21">
                  <c:v>4.3</c:v>
                </c:pt>
                <c:pt idx="22">
                  <c:v>4.34</c:v>
                </c:pt>
                <c:pt idx="23">
                  <c:v>4.2699999999999996</c:v>
                </c:pt>
                <c:pt idx="24">
                  <c:v>4.4000000000000004</c:v>
                </c:pt>
                <c:pt idx="25">
                  <c:v>4.8099999999999996</c:v>
                </c:pt>
                <c:pt idx="26">
                  <c:v>4.9400000000000004</c:v>
                </c:pt>
                <c:pt idx="27">
                  <c:v>4.8899999999999997</c:v>
                </c:pt>
                <c:pt idx="28">
                  <c:v>4.66</c:v>
                </c:pt>
                <c:pt idx="29">
                  <c:v>4.67</c:v>
                </c:pt>
                <c:pt idx="30">
                  <c:v>4.66</c:v>
                </c:pt>
                <c:pt idx="31">
                  <c:v>4.7</c:v>
                </c:pt>
                <c:pt idx="32">
                  <c:v>4.76</c:v>
                </c:pt>
                <c:pt idx="33">
                  <c:v>4.9400000000000004</c:v>
                </c:pt>
                <c:pt idx="34">
                  <c:v>4.8</c:v>
                </c:pt>
                <c:pt idx="35">
                  <c:v>4.8899999999999997</c:v>
                </c:pt>
                <c:pt idx="36">
                  <c:v>4.75</c:v>
                </c:pt>
                <c:pt idx="37">
                  <c:v>4.66</c:v>
                </c:pt>
                <c:pt idx="38">
                  <c:v>4.93</c:v>
                </c:pt>
                <c:pt idx="39">
                  <c:v>4.91</c:v>
                </c:pt>
                <c:pt idx="40">
                  <c:v>4.87</c:v>
                </c:pt>
                <c:pt idx="41">
                  <c:v>4.76</c:v>
                </c:pt>
                <c:pt idx="42">
                  <c:v>4.97</c:v>
                </c:pt>
                <c:pt idx="43">
                  <c:v>4.55</c:v>
                </c:pt>
                <c:pt idx="44">
                  <c:v>4.1100000000000003</c:v>
                </c:pt>
                <c:pt idx="45">
                  <c:v>4.1500000000000004</c:v>
                </c:pt>
                <c:pt idx="46">
                  <c:v>4.25</c:v>
                </c:pt>
                <c:pt idx="47">
                  <c:v>4.18</c:v>
                </c:pt>
                <c:pt idx="48">
                  <c:v>4.18</c:v>
                </c:pt>
                <c:pt idx="49">
                  <c:v>4.18</c:v>
                </c:pt>
                <c:pt idx="50">
                  <c:v>4.16</c:v>
                </c:pt>
                <c:pt idx="51">
                  <c:v>4.12</c:v>
                </c:pt>
                <c:pt idx="52">
                  <c:v>4.16</c:v>
                </c:pt>
                <c:pt idx="53">
                  <c:v>4.09</c:v>
                </c:pt>
                <c:pt idx="54">
                  <c:v>4.1900000000000004</c:v>
                </c:pt>
                <c:pt idx="55">
                  <c:v>4.6500000000000004</c:v>
                </c:pt>
                <c:pt idx="56">
                  <c:v>4.7</c:v>
                </c:pt>
                <c:pt idx="57">
                  <c:v>4.7699999999999996</c:v>
                </c:pt>
                <c:pt idx="58">
                  <c:v>4.8099999999999996</c:v>
                </c:pt>
                <c:pt idx="59">
                  <c:v>4.88</c:v>
                </c:pt>
                <c:pt idx="60">
                  <c:v>4.55</c:v>
                </c:pt>
                <c:pt idx="61">
                  <c:v>4.26</c:v>
                </c:pt>
                <c:pt idx="62">
                  <c:v>4.38</c:v>
                </c:pt>
                <c:pt idx="63">
                  <c:v>4.38</c:v>
                </c:pt>
                <c:pt idx="64">
                  <c:v>4.25</c:v>
                </c:pt>
                <c:pt idx="65">
                  <c:v>4.16</c:v>
                </c:pt>
                <c:pt idx="66">
                  <c:v>4.4000000000000004</c:v>
                </c:pt>
                <c:pt idx="67">
                  <c:v>4.43</c:v>
                </c:pt>
                <c:pt idx="68">
                  <c:v>4.46</c:v>
                </c:pt>
                <c:pt idx="69">
                  <c:v>4.49</c:v>
                </c:pt>
                <c:pt idx="70">
                  <c:v>4.3499999999999996</c:v>
                </c:pt>
                <c:pt idx="71">
                  <c:v>4.55</c:v>
                </c:pt>
                <c:pt idx="72">
                  <c:v>4.4800000000000004</c:v>
                </c:pt>
                <c:pt idx="73">
                  <c:v>4.45</c:v>
                </c:pt>
                <c:pt idx="74">
                  <c:v>4.5199999999999996</c:v>
                </c:pt>
                <c:pt idx="75">
                  <c:v>4.4800000000000004</c:v>
                </c:pt>
                <c:pt idx="76">
                  <c:v>4.43</c:v>
                </c:pt>
                <c:pt idx="77">
                  <c:v>4.5199999999999996</c:v>
                </c:pt>
                <c:pt idx="78">
                  <c:v>4.6900000000000004</c:v>
                </c:pt>
                <c:pt idx="79">
                  <c:v>4.7699999999999996</c:v>
                </c:pt>
                <c:pt idx="80">
                  <c:v>4.8899999999999997</c:v>
                </c:pt>
                <c:pt idx="81">
                  <c:v>4.8099999999999996</c:v>
                </c:pt>
                <c:pt idx="82">
                  <c:v>4.8099999999999996</c:v>
                </c:pt>
                <c:pt idx="83">
                  <c:v>4.87</c:v>
                </c:pt>
                <c:pt idx="84">
                  <c:v>4.96</c:v>
                </c:pt>
                <c:pt idx="85">
                  <c:v>4.83</c:v>
                </c:pt>
                <c:pt idx="86">
                  <c:v>4.37</c:v>
                </c:pt>
                <c:pt idx="87">
                  <c:v>4.37</c:v>
                </c:pt>
                <c:pt idx="88">
                  <c:v>4.26</c:v>
                </c:pt>
                <c:pt idx="89">
                  <c:v>4.37</c:v>
                </c:pt>
                <c:pt idx="90">
                  <c:v>4.3600000000000003</c:v>
                </c:pt>
                <c:pt idx="91">
                  <c:v>4.5</c:v>
                </c:pt>
                <c:pt idx="92">
                  <c:v>4.53</c:v>
                </c:pt>
                <c:pt idx="93">
                  <c:v>4.46</c:v>
                </c:pt>
                <c:pt idx="94">
                  <c:v>4.38</c:v>
                </c:pt>
                <c:pt idx="95">
                  <c:v>4.3099999999999996</c:v>
                </c:pt>
              </c:numCache>
            </c:numRef>
          </c:val>
          <c:smooth val="0"/>
          <c:extLst>
            <c:ext xmlns:c16="http://schemas.microsoft.com/office/drawing/2014/chart" uri="{C3380CC4-5D6E-409C-BE32-E72D297353CC}">
              <c16:uniqueId val="{00000017-C314-4F2F-98C7-18A523E9ED1C}"/>
            </c:ext>
          </c:extLst>
        </c:ser>
        <c:ser>
          <c:idx val="24"/>
          <c:order val="24"/>
          <c:tx>
            <c:strRef>
              <c:f>DATA!$AA$725</c:f>
              <c:strCache>
                <c:ptCount val="1"/>
                <c:pt idx="0">
                  <c:v>PERUANA DE MOLDEADOS</c:v>
                </c:pt>
              </c:strCache>
            </c:strRef>
          </c:tx>
          <c:spPr>
            <a:ln w="19050" cap="rnd" cmpd="sng" algn="ctr">
              <a:solidFill>
                <a:schemeClr val="accent1">
                  <a:lumMod val="60000"/>
                  <a:lumOff val="40000"/>
                </a:schemeClr>
              </a:solidFill>
              <a:prstDash val="solid"/>
              <a:round/>
            </a:ln>
            <a:effectLst/>
          </c:spPr>
          <c:marker>
            <c:spPr>
              <a:noFill/>
              <a:ln w="6350" cap="flat" cmpd="sng" algn="ctr">
                <a:noFill/>
                <a:prstDash val="solid"/>
                <a:round/>
              </a:ln>
              <a:effectLst/>
            </c:spPr>
          </c:marker>
          <c:cat>
            <c:numRef>
              <c:f>DATA!$B$726:$B$821</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DATA!$BF$726:$BF$821</c:f>
              <c:numCache>
                <c:formatCode>General</c:formatCode>
                <c:ptCount val="96"/>
                <c:pt idx="0">
                  <c:v>8.82</c:v>
                </c:pt>
                <c:pt idx="1">
                  <c:v>8.82</c:v>
                </c:pt>
                <c:pt idx="2">
                  <c:v>8.59</c:v>
                </c:pt>
                <c:pt idx="3">
                  <c:v>8.5399999999999991</c:v>
                </c:pt>
                <c:pt idx="4">
                  <c:v>8.59</c:v>
                </c:pt>
                <c:pt idx="5">
                  <c:v>8.58</c:v>
                </c:pt>
                <c:pt idx="6">
                  <c:v>8.57</c:v>
                </c:pt>
                <c:pt idx="7">
                  <c:v>8.58</c:v>
                </c:pt>
                <c:pt idx="8">
                  <c:v>8.75</c:v>
                </c:pt>
                <c:pt idx="9">
                  <c:v>8.73</c:v>
                </c:pt>
                <c:pt idx="10">
                  <c:v>8.76</c:v>
                </c:pt>
                <c:pt idx="11">
                  <c:v>8.74</c:v>
                </c:pt>
                <c:pt idx="12">
                  <c:v>8.77</c:v>
                </c:pt>
                <c:pt idx="13">
                  <c:v>8.6300000000000008</c:v>
                </c:pt>
                <c:pt idx="14">
                  <c:v>8.7200000000000006</c:v>
                </c:pt>
                <c:pt idx="15">
                  <c:v>8.83</c:v>
                </c:pt>
                <c:pt idx="16">
                  <c:v>8.77</c:v>
                </c:pt>
                <c:pt idx="17">
                  <c:v>8.6199999999999992</c:v>
                </c:pt>
                <c:pt idx="18">
                  <c:v>8.5399999999999991</c:v>
                </c:pt>
                <c:pt idx="19">
                  <c:v>8.4600000000000009</c:v>
                </c:pt>
                <c:pt idx="20">
                  <c:v>8.5299999999999994</c:v>
                </c:pt>
                <c:pt idx="21">
                  <c:v>8.23</c:v>
                </c:pt>
                <c:pt idx="22">
                  <c:v>8.08</c:v>
                </c:pt>
                <c:pt idx="23">
                  <c:v>7.79</c:v>
                </c:pt>
                <c:pt idx="24">
                  <c:v>7.45</c:v>
                </c:pt>
                <c:pt idx="25">
                  <c:v>7.76</c:v>
                </c:pt>
                <c:pt idx="26">
                  <c:v>7.81</c:v>
                </c:pt>
                <c:pt idx="27">
                  <c:v>7.91</c:v>
                </c:pt>
                <c:pt idx="28">
                  <c:v>7.9</c:v>
                </c:pt>
                <c:pt idx="29">
                  <c:v>8.08</c:v>
                </c:pt>
                <c:pt idx="30">
                  <c:v>8.2799999999999994</c:v>
                </c:pt>
                <c:pt idx="31">
                  <c:v>8.4</c:v>
                </c:pt>
                <c:pt idx="32">
                  <c:v>8.3800000000000008</c:v>
                </c:pt>
                <c:pt idx="33">
                  <c:v>8.33</c:v>
                </c:pt>
                <c:pt idx="34">
                  <c:v>8.34</c:v>
                </c:pt>
                <c:pt idx="35">
                  <c:v>8.24</c:v>
                </c:pt>
                <c:pt idx="36">
                  <c:v>8.2200000000000006</c:v>
                </c:pt>
                <c:pt idx="37">
                  <c:v>8.34</c:v>
                </c:pt>
                <c:pt idx="38">
                  <c:v>8.31</c:v>
                </c:pt>
                <c:pt idx="39">
                  <c:v>8.4499999999999993</c:v>
                </c:pt>
                <c:pt idx="40">
                  <c:v>8.57</c:v>
                </c:pt>
                <c:pt idx="41">
                  <c:v>8.69</c:v>
                </c:pt>
                <c:pt idx="42">
                  <c:v>8.86</c:v>
                </c:pt>
                <c:pt idx="43">
                  <c:v>8.92</c:v>
                </c:pt>
                <c:pt idx="44">
                  <c:v>8.8000000000000007</c:v>
                </c:pt>
                <c:pt idx="45">
                  <c:v>8.76</c:v>
                </c:pt>
                <c:pt idx="46">
                  <c:v>8.92</c:v>
                </c:pt>
                <c:pt idx="47">
                  <c:v>8.91</c:v>
                </c:pt>
                <c:pt idx="48">
                  <c:v>8.98</c:v>
                </c:pt>
                <c:pt idx="49">
                  <c:v>8.8800000000000008</c:v>
                </c:pt>
                <c:pt idx="50">
                  <c:v>8.89</c:v>
                </c:pt>
                <c:pt idx="51">
                  <c:v>8.9700000000000006</c:v>
                </c:pt>
                <c:pt idx="52">
                  <c:v>8.9700000000000006</c:v>
                </c:pt>
                <c:pt idx="53">
                  <c:v>9.0399999999999991</c:v>
                </c:pt>
                <c:pt idx="54">
                  <c:v>8.9499999999999993</c:v>
                </c:pt>
                <c:pt idx="55">
                  <c:v>8.68</c:v>
                </c:pt>
                <c:pt idx="56">
                  <c:v>8.66</c:v>
                </c:pt>
                <c:pt idx="57">
                  <c:v>8.64</c:v>
                </c:pt>
                <c:pt idx="58">
                  <c:v>8.75</c:v>
                </c:pt>
                <c:pt idx="59">
                  <c:v>8.42</c:v>
                </c:pt>
                <c:pt idx="60">
                  <c:v>8.4700000000000006</c:v>
                </c:pt>
                <c:pt idx="61">
                  <c:v>8.4600000000000009</c:v>
                </c:pt>
                <c:pt idx="62">
                  <c:v>8.6199999999999992</c:v>
                </c:pt>
                <c:pt idx="63">
                  <c:v>8.7100000000000009</c:v>
                </c:pt>
                <c:pt idx="64">
                  <c:v>8.68</c:v>
                </c:pt>
                <c:pt idx="65">
                  <c:v>8.58</c:v>
                </c:pt>
                <c:pt idx="66">
                  <c:v>8.57</c:v>
                </c:pt>
                <c:pt idx="67">
                  <c:v>8.43</c:v>
                </c:pt>
                <c:pt idx="68">
                  <c:v>8.4600000000000009</c:v>
                </c:pt>
                <c:pt idx="69">
                  <c:v>8.61</c:v>
                </c:pt>
                <c:pt idx="70">
                  <c:v>8.6300000000000008</c:v>
                </c:pt>
                <c:pt idx="71">
                  <c:v>8.68</c:v>
                </c:pt>
                <c:pt idx="72">
                  <c:v>8.68</c:v>
                </c:pt>
                <c:pt idx="73">
                  <c:v>8.42</c:v>
                </c:pt>
                <c:pt idx="74">
                  <c:v>8.2200000000000006</c:v>
                </c:pt>
                <c:pt idx="75">
                  <c:v>8.57</c:v>
                </c:pt>
                <c:pt idx="76">
                  <c:v>8.67</c:v>
                </c:pt>
                <c:pt idx="77">
                  <c:v>8.1999999999999993</c:v>
                </c:pt>
                <c:pt idx="78">
                  <c:v>8.18</c:v>
                </c:pt>
                <c:pt idx="79">
                  <c:v>8.0500000000000007</c:v>
                </c:pt>
                <c:pt idx="80">
                  <c:v>7.99</c:v>
                </c:pt>
                <c:pt idx="81">
                  <c:v>7.94</c:v>
                </c:pt>
                <c:pt idx="82">
                  <c:v>7.96</c:v>
                </c:pt>
                <c:pt idx="83">
                  <c:v>8.17</c:v>
                </c:pt>
                <c:pt idx="84">
                  <c:v>8.7899999999999991</c:v>
                </c:pt>
                <c:pt idx="85">
                  <c:v>8.73</c:v>
                </c:pt>
                <c:pt idx="86">
                  <c:v>8.7200000000000006</c:v>
                </c:pt>
                <c:pt idx="87">
                  <c:v>8.3699999999999992</c:v>
                </c:pt>
                <c:pt idx="88">
                  <c:v>8.69</c:v>
                </c:pt>
                <c:pt idx="89">
                  <c:v>8.76</c:v>
                </c:pt>
                <c:pt idx="90">
                  <c:v>8.73</c:v>
                </c:pt>
                <c:pt idx="91">
                  <c:v>8.81</c:v>
                </c:pt>
                <c:pt idx="92">
                  <c:v>8.84</c:v>
                </c:pt>
                <c:pt idx="93">
                  <c:v>8.9700000000000006</c:v>
                </c:pt>
                <c:pt idx="94">
                  <c:v>8.86</c:v>
                </c:pt>
                <c:pt idx="95">
                  <c:v>8.8000000000000007</c:v>
                </c:pt>
              </c:numCache>
            </c:numRef>
          </c:val>
          <c:smooth val="0"/>
          <c:extLst>
            <c:ext xmlns:c16="http://schemas.microsoft.com/office/drawing/2014/chart" uri="{C3380CC4-5D6E-409C-BE32-E72D297353CC}">
              <c16:uniqueId val="{00000018-C314-4F2F-98C7-18A523E9ED1C}"/>
            </c:ext>
          </c:extLst>
        </c:ser>
        <c:ser>
          <c:idx val="25"/>
          <c:order val="25"/>
          <c:tx>
            <c:strRef>
              <c:f>DATA!$AB$725</c:f>
              <c:strCache>
                <c:ptCount val="1"/>
                <c:pt idx="0">
                  <c:v>PESQUERA DIAMANTE</c:v>
                </c:pt>
              </c:strCache>
            </c:strRef>
          </c:tx>
          <c:spPr>
            <a:ln w="19050" cap="rnd" cmpd="sng" algn="ctr">
              <a:solidFill>
                <a:schemeClr val="accent2">
                  <a:lumMod val="60000"/>
                  <a:lumOff val="40000"/>
                </a:schemeClr>
              </a:solidFill>
              <a:prstDash val="solid"/>
              <a:round/>
            </a:ln>
            <a:effectLst/>
          </c:spPr>
          <c:marker>
            <c:spPr>
              <a:solidFill>
                <a:schemeClr val="accent2">
                  <a:lumMod val="60000"/>
                  <a:lumOff val="40000"/>
                </a:schemeClr>
              </a:solidFill>
              <a:ln w="6350" cap="flat" cmpd="sng" algn="ctr">
                <a:solidFill>
                  <a:schemeClr val="accent2">
                    <a:lumMod val="60000"/>
                    <a:lumOff val="40000"/>
                  </a:schemeClr>
                </a:solidFill>
                <a:prstDash val="solid"/>
                <a:round/>
              </a:ln>
              <a:effectLst/>
            </c:spPr>
          </c:marker>
          <c:cat>
            <c:numRef>
              <c:f>DATA!$B$726:$B$821</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DATA!$BG$726:$BG$821</c:f>
              <c:numCache>
                <c:formatCode>General</c:formatCode>
                <c:ptCount val="96"/>
                <c:pt idx="0">
                  <c:v>4.92</c:v>
                </c:pt>
                <c:pt idx="1">
                  <c:v>5.1100000000000003</c:v>
                </c:pt>
                <c:pt idx="2">
                  <c:v>5.1100000000000003</c:v>
                </c:pt>
                <c:pt idx="3">
                  <c:v>5.13</c:v>
                </c:pt>
                <c:pt idx="4">
                  <c:v>5.15</c:v>
                </c:pt>
                <c:pt idx="5">
                  <c:v>4.84</c:v>
                </c:pt>
                <c:pt idx="6">
                  <c:v>4.5599999999999996</c:v>
                </c:pt>
                <c:pt idx="7">
                  <c:v>4.43</c:v>
                </c:pt>
                <c:pt idx="8">
                  <c:v>4.3600000000000003</c:v>
                </c:pt>
                <c:pt idx="9">
                  <c:v>4.13</c:v>
                </c:pt>
                <c:pt idx="10">
                  <c:v>3.99</c:v>
                </c:pt>
                <c:pt idx="11">
                  <c:v>3.89</c:v>
                </c:pt>
                <c:pt idx="12">
                  <c:v>3.93</c:v>
                </c:pt>
                <c:pt idx="13">
                  <c:v>3.86</c:v>
                </c:pt>
                <c:pt idx="14">
                  <c:v>3.82</c:v>
                </c:pt>
                <c:pt idx="15">
                  <c:v>3.55</c:v>
                </c:pt>
                <c:pt idx="16">
                  <c:v>3.48</c:v>
                </c:pt>
                <c:pt idx="17">
                  <c:v>3.39</c:v>
                </c:pt>
                <c:pt idx="18">
                  <c:v>3.13</c:v>
                </c:pt>
                <c:pt idx="19">
                  <c:v>2.97</c:v>
                </c:pt>
                <c:pt idx="20">
                  <c:v>2.87</c:v>
                </c:pt>
                <c:pt idx="21">
                  <c:v>2.88</c:v>
                </c:pt>
                <c:pt idx="22">
                  <c:v>2.9</c:v>
                </c:pt>
                <c:pt idx="23">
                  <c:v>2.9</c:v>
                </c:pt>
                <c:pt idx="24">
                  <c:v>2.9</c:v>
                </c:pt>
                <c:pt idx="25">
                  <c:v>2.83</c:v>
                </c:pt>
                <c:pt idx="26">
                  <c:v>2.75</c:v>
                </c:pt>
                <c:pt idx="27">
                  <c:v>2.67</c:v>
                </c:pt>
                <c:pt idx="28">
                  <c:v>2.64</c:v>
                </c:pt>
                <c:pt idx="29">
                  <c:v>2.86</c:v>
                </c:pt>
                <c:pt idx="30">
                  <c:v>3</c:v>
                </c:pt>
                <c:pt idx="31">
                  <c:v>3.04</c:v>
                </c:pt>
                <c:pt idx="32">
                  <c:v>3.08</c:v>
                </c:pt>
                <c:pt idx="33">
                  <c:v>2.99</c:v>
                </c:pt>
                <c:pt idx="34">
                  <c:v>2.93</c:v>
                </c:pt>
                <c:pt idx="35">
                  <c:v>3.18</c:v>
                </c:pt>
                <c:pt idx="36">
                  <c:v>3.35</c:v>
                </c:pt>
                <c:pt idx="37">
                  <c:v>3.49</c:v>
                </c:pt>
                <c:pt idx="38">
                  <c:v>3.69</c:v>
                </c:pt>
                <c:pt idx="39">
                  <c:v>3.41</c:v>
                </c:pt>
                <c:pt idx="40">
                  <c:v>3.28</c:v>
                </c:pt>
                <c:pt idx="41">
                  <c:v>3.27</c:v>
                </c:pt>
                <c:pt idx="42">
                  <c:v>3.3</c:v>
                </c:pt>
                <c:pt idx="43">
                  <c:v>3.35</c:v>
                </c:pt>
                <c:pt idx="44">
                  <c:v>3.3</c:v>
                </c:pt>
                <c:pt idx="45">
                  <c:v>3.4</c:v>
                </c:pt>
                <c:pt idx="46">
                  <c:v>3.41</c:v>
                </c:pt>
                <c:pt idx="47">
                  <c:v>3.29</c:v>
                </c:pt>
                <c:pt idx="48">
                  <c:v>3.21</c:v>
                </c:pt>
                <c:pt idx="49">
                  <c:v>3.28</c:v>
                </c:pt>
                <c:pt idx="50">
                  <c:v>3.17</c:v>
                </c:pt>
                <c:pt idx="51">
                  <c:v>3.02</c:v>
                </c:pt>
                <c:pt idx="52">
                  <c:v>2.98</c:v>
                </c:pt>
                <c:pt idx="53">
                  <c:v>3.11</c:v>
                </c:pt>
                <c:pt idx="54">
                  <c:v>3.22</c:v>
                </c:pt>
                <c:pt idx="55">
                  <c:v>3.22</c:v>
                </c:pt>
                <c:pt idx="56">
                  <c:v>3.26</c:v>
                </c:pt>
                <c:pt idx="57">
                  <c:v>3.24</c:v>
                </c:pt>
                <c:pt idx="58">
                  <c:v>3.34</c:v>
                </c:pt>
                <c:pt idx="59">
                  <c:v>3.15</c:v>
                </c:pt>
                <c:pt idx="60">
                  <c:v>3.28</c:v>
                </c:pt>
                <c:pt idx="61">
                  <c:v>3.16</c:v>
                </c:pt>
                <c:pt idx="62">
                  <c:v>3.11</c:v>
                </c:pt>
                <c:pt idx="63">
                  <c:v>3.37</c:v>
                </c:pt>
                <c:pt idx="64">
                  <c:v>3.13</c:v>
                </c:pt>
                <c:pt idx="65">
                  <c:v>2.99</c:v>
                </c:pt>
                <c:pt idx="66">
                  <c:v>3.04</c:v>
                </c:pt>
                <c:pt idx="67">
                  <c:v>3.41</c:v>
                </c:pt>
                <c:pt idx="68">
                  <c:v>3.2</c:v>
                </c:pt>
                <c:pt idx="69">
                  <c:v>3.02</c:v>
                </c:pt>
                <c:pt idx="70">
                  <c:v>2.96</c:v>
                </c:pt>
                <c:pt idx="71">
                  <c:v>2.69</c:v>
                </c:pt>
                <c:pt idx="72">
                  <c:v>1.76</c:v>
                </c:pt>
                <c:pt idx="73">
                  <c:v>1.08</c:v>
                </c:pt>
                <c:pt idx="74">
                  <c:v>1.4</c:v>
                </c:pt>
                <c:pt idx="75">
                  <c:v>1.87</c:v>
                </c:pt>
                <c:pt idx="76">
                  <c:v>2.0299999999999998</c:v>
                </c:pt>
                <c:pt idx="77">
                  <c:v>2.02</c:v>
                </c:pt>
                <c:pt idx="78">
                  <c:v>2.34</c:v>
                </c:pt>
                <c:pt idx="79">
                  <c:v>2.52</c:v>
                </c:pt>
                <c:pt idx="80">
                  <c:v>2.73</c:v>
                </c:pt>
                <c:pt idx="81">
                  <c:v>2.93</c:v>
                </c:pt>
                <c:pt idx="82">
                  <c:v>3.33</c:v>
                </c:pt>
                <c:pt idx="83">
                  <c:v>3.67</c:v>
                </c:pt>
                <c:pt idx="84">
                  <c:v>3.8</c:v>
                </c:pt>
                <c:pt idx="85">
                  <c:v>4</c:v>
                </c:pt>
                <c:pt idx="86">
                  <c:v>4.47</c:v>
                </c:pt>
                <c:pt idx="87">
                  <c:v>4.1100000000000003</c:v>
                </c:pt>
                <c:pt idx="88">
                  <c:v>3.99</c:v>
                </c:pt>
                <c:pt idx="89">
                  <c:v>4.16</c:v>
                </c:pt>
                <c:pt idx="90">
                  <c:v>4.32</c:v>
                </c:pt>
                <c:pt idx="91">
                  <c:v>4.49</c:v>
                </c:pt>
                <c:pt idx="92">
                  <c:v>4.45</c:v>
                </c:pt>
                <c:pt idx="93">
                  <c:v>4.3899999999999997</c:v>
                </c:pt>
                <c:pt idx="94">
                  <c:v>4.5199999999999996</c:v>
                </c:pt>
                <c:pt idx="95">
                  <c:v>4.7300000000000004</c:v>
                </c:pt>
              </c:numCache>
            </c:numRef>
          </c:val>
          <c:smooth val="0"/>
          <c:extLst>
            <c:ext xmlns:c16="http://schemas.microsoft.com/office/drawing/2014/chart" uri="{C3380CC4-5D6E-409C-BE32-E72D297353CC}">
              <c16:uniqueId val="{00000019-C314-4F2F-98C7-18A523E9ED1C}"/>
            </c:ext>
          </c:extLst>
        </c:ser>
        <c:ser>
          <c:idx val="26"/>
          <c:order val="26"/>
          <c:tx>
            <c:strRef>
              <c:f>DATA!$AC$725</c:f>
              <c:strCache>
                <c:ptCount val="1"/>
                <c:pt idx="0">
                  <c:v>SAGA FALABELLA</c:v>
                </c:pt>
              </c:strCache>
            </c:strRef>
          </c:tx>
          <c:spPr>
            <a:ln w="19050" cap="rnd" cmpd="sng" algn="ctr">
              <a:solidFill>
                <a:schemeClr val="accent3">
                  <a:lumMod val="60000"/>
                  <a:lumOff val="40000"/>
                </a:schemeClr>
              </a:solidFill>
              <a:prstDash val="solid"/>
              <a:round/>
            </a:ln>
            <a:effectLst/>
          </c:spPr>
          <c:marker>
            <c:spPr>
              <a:noFill/>
              <a:ln w="6350" cap="flat" cmpd="sng" algn="ctr">
                <a:noFill/>
                <a:prstDash val="solid"/>
                <a:round/>
              </a:ln>
              <a:effectLst/>
            </c:spPr>
          </c:marker>
          <c:cat>
            <c:numRef>
              <c:f>DATA!$B$726:$B$821</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DATA!$BH$726:$BH$821</c:f>
              <c:numCache>
                <c:formatCode>General</c:formatCode>
                <c:ptCount val="96"/>
                <c:pt idx="0">
                  <c:v>3.31</c:v>
                </c:pt>
                <c:pt idx="1">
                  <c:v>2.85</c:v>
                </c:pt>
                <c:pt idx="2">
                  <c:v>2.81</c:v>
                </c:pt>
                <c:pt idx="3">
                  <c:v>2.72</c:v>
                </c:pt>
                <c:pt idx="4">
                  <c:v>2.63</c:v>
                </c:pt>
                <c:pt idx="5">
                  <c:v>2.5499999999999998</c:v>
                </c:pt>
                <c:pt idx="6">
                  <c:v>2.54</c:v>
                </c:pt>
                <c:pt idx="7">
                  <c:v>2.46</c:v>
                </c:pt>
                <c:pt idx="8">
                  <c:v>2.44</c:v>
                </c:pt>
                <c:pt idx="9">
                  <c:v>2.4</c:v>
                </c:pt>
                <c:pt idx="10">
                  <c:v>2.37</c:v>
                </c:pt>
                <c:pt idx="11">
                  <c:v>2.36</c:v>
                </c:pt>
                <c:pt idx="12">
                  <c:v>2.35</c:v>
                </c:pt>
                <c:pt idx="13">
                  <c:v>2.34</c:v>
                </c:pt>
                <c:pt idx="14">
                  <c:v>2.3199999999999998</c:v>
                </c:pt>
                <c:pt idx="15">
                  <c:v>2.36</c:v>
                </c:pt>
                <c:pt idx="16">
                  <c:v>2.3199999999999998</c:v>
                </c:pt>
                <c:pt idx="17">
                  <c:v>2.3199999999999998</c:v>
                </c:pt>
                <c:pt idx="18">
                  <c:v>2.3199999999999998</c:v>
                </c:pt>
                <c:pt idx="19">
                  <c:v>2.29</c:v>
                </c:pt>
                <c:pt idx="20">
                  <c:v>2.25</c:v>
                </c:pt>
                <c:pt idx="21">
                  <c:v>2.2599999999999998</c:v>
                </c:pt>
                <c:pt idx="22">
                  <c:v>2.2799999999999998</c:v>
                </c:pt>
                <c:pt idx="23">
                  <c:v>2.2999999999999998</c:v>
                </c:pt>
                <c:pt idx="24">
                  <c:v>2.2799999999999998</c:v>
                </c:pt>
                <c:pt idx="25">
                  <c:v>2.35</c:v>
                </c:pt>
                <c:pt idx="26">
                  <c:v>2.4300000000000002</c:v>
                </c:pt>
                <c:pt idx="27">
                  <c:v>2.42</c:v>
                </c:pt>
                <c:pt idx="28">
                  <c:v>2.41</c:v>
                </c:pt>
                <c:pt idx="29">
                  <c:v>2.44</c:v>
                </c:pt>
                <c:pt idx="30">
                  <c:v>2.6</c:v>
                </c:pt>
                <c:pt idx="31">
                  <c:v>2.77</c:v>
                </c:pt>
                <c:pt idx="32">
                  <c:v>2.79</c:v>
                </c:pt>
                <c:pt idx="33">
                  <c:v>3.13</c:v>
                </c:pt>
                <c:pt idx="34">
                  <c:v>3.6</c:v>
                </c:pt>
                <c:pt idx="35">
                  <c:v>3.93</c:v>
                </c:pt>
                <c:pt idx="36">
                  <c:v>4.2</c:v>
                </c:pt>
                <c:pt idx="37">
                  <c:v>4.4000000000000004</c:v>
                </c:pt>
                <c:pt idx="38">
                  <c:v>4.6500000000000004</c:v>
                </c:pt>
                <c:pt idx="39">
                  <c:v>5.13</c:v>
                </c:pt>
                <c:pt idx="40">
                  <c:v>6.03</c:v>
                </c:pt>
                <c:pt idx="41">
                  <c:v>6.61</c:v>
                </c:pt>
                <c:pt idx="42">
                  <c:v>7</c:v>
                </c:pt>
                <c:pt idx="43">
                  <c:v>7.42</c:v>
                </c:pt>
                <c:pt idx="44">
                  <c:v>7.73</c:v>
                </c:pt>
                <c:pt idx="45">
                  <c:v>7.82</c:v>
                </c:pt>
                <c:pt idx="46">
                  <c:v>7.84</c:v>
                </c:pt>
                <c:pt idx="47">
                  <c:v>7.9</c:v>
                </c:pt>
                <c:pt idx="48">
                  <c:v>7.98</c:v>
                </c:pt>
                <c:pt idx="49">
                  <c:v>8.06</c:v>
                </c:pt>
                <c:pt idx="50">
                  <c:v>8.16</c:v>
                </c:pt>
                <c:pt idx="51">
                  <c:v>8.1999999999999993</c:v>
                </c:pt>
                <c:pt idx="52">
                  <c:v>8.1999999999999993</c:v>
                </c:pt>
                <c:pt idx="53">
                  <c:v>8.42</c:v>
                </c:pt>
                <c:pt idx="54">
                  <c:v>8.3699999999999992</c:v>
                </c:pt>
                <c:pt idx="55">
                  <c:v>8.3699999999999992</c:v>
                </c:pt>
                <c:pt idx="56">
                  <c:v>8.3699999999999992</c:v>
                </c:pt>
                <c:pt idx="57">
                  <c:v>8.48</c:v>
                </c:pt>
                <c:pt idx="58">
                  <c:v>8.48</c:v>
                </c:pt>
                <c:pt idx="59">
                  <c:v>8.51</c:v>
                </c:pt>
                <c:pt idx="60">
                  <c:v>8.5500000000000007</c:v>
                </c:pt>
                <c:pt idx="61">
                  <c:v>8.4</c:v>
                </c:pt>
                <c:pt idx="62">
                  <c:v>8.42</c:v>
                </c:pt>
                <c:pt idx="63">
                  <c:v>8.41</c:v>
                </c:pt>
                <c:pt idx="64">
                  <c:v>8.34</c:v>
                </c:pt>
                <c:pt idx="65">
                  <c:v>8.26</c:v>
                </c:pt>
                <c:pt idx="66">
                  <c:v>8.2899999999999991</c:v>
                </c:pt>
                <c:pt idx="67">
                  <c:v>8.27</c:v>
                </c:pt>
                <c:pt idx="68">
                  <c:v>8.23</c:v>
                </c:pt>
                <c:pt idx="69">
                  <c:v>8.1999999999999993</c:v>
                </c:pt>
                <c:pt idx="70">
                  <c:v>8.11</c:v>
                </c:pt>
                <c:pt idx="71">
                  <c:v>8.1300000000000008</c:v>
                </c:pt>
                <c:pt idx="72">
                  <c:v>8.15</c:v>
                </c:pt>
                <c:pt idx="73">
                  <c:v>8.16</c:v>
                </c:pt>
                <c:pt idx="74">
                  <c:v>8.17</c:v>
                </c:pt>
                <c:pt idx="75">
                  <c:v>8.16</c:v>
                </c:pt>
                <c:pt idx="76">
                  <c:v>8.16</c:v>
                </c:pt>
                <c:pt idx="77">
                  <c:v>8.07</c:v>
                </c:pt>
                <c:pt idx="78">
                  <c:v>8.17</c:v>
                </c:pt>
                <c:pt idx="79">
                  <c:v>8.09</c:v>
                </c:pt>
                <c:pt idx="80">
                  <c:v>8.08</c:v>
                </c:pt>
                <c:pt idx="81">
                  <c:v>8.11</c:v>
                </c:pt>
                <c:pt idx="82">
                  <c:v>7.86</c:v>
                </c:pt>
                <c:pt idx="83">
                  <c:v>7.62</c:v>
                </c:pt>
                <c:pt idx="84">
                  <c:v>7.57</c:v>
                </c:pt>
                <c:pt idx="85">
                  <c:v>7.36</c:v>
                </c:pt>
                <c:pt idx="86">
                  <c:v>7.09</c:v>
                </c:pt>
                <c:pt idx="87">
                  <c:v>6.63</c:v>
                </c:pt>
                <c:pt idx="88">
                  <c:v>6.6</c:v>
                </c:pt>
                <c:pt idx="89">
                  <c:v>6.4</c:v>
                </c:pt>
                <c:pt idx="90">
                  <c:v>5.96</c:v>
                </c:pt>
                <c:pt idx="91">
                  <c:v>5.7</c:v>
                </c:pt>
                <c:pt idx="92">
                  <c:v>5.39</c:v>
                </c:pt>
                <c:pt idx="93">
                  <c:v>4.38</c:v>
                </c:pt>
                <c:pt idx="94">
                  <c:v>3.78</c:v>
                </c:pt>
                <c:pt idx="95">
                  <c:v>3.44</c:v>
                </c:pt>
              </c:numCache>
            </c:numRef>
          </c:val>
          <c:smooth val="0"/>
          <c:extLst>
            <c:ext xmlns:c16="http://schemas.microsoft.com/office/drawing/2014/chart" uri="{C3380CC4-5D6E-409C-BE32-E72D297353CC}">
              <c16:uniqueId val="{0000001A-C314-4F2F-98C7-18A523E9ED1C}"/>
            </c:ext>
          </c:extLst>
        </c:ser>
        <c:ser>
          <c:idx val="27"/>
          <c:order val="27"/>
          <c:tx>
            <c:strRef>
              <c:f>DATA!$AD$725</c:f>
              <c:strCache>
                <c:ptCount val="1"/>
                <c:pt idx="0">
                  <c:v>SAN FERNANDO</c:v>
                </c:pt>
              </c:strCache>
            </c:strRef>
          </c:tx>
          <c:spPr>
            <a:ln w="19050" cap="rnd" cmpd="sng" algn="ctr">
              <a:solidFill>
                <a:schemeClr val="accent4">
                  <a:lumMod val="60000"/>
                  <a:lumOff val="40000"/>
                </a:schemeClr>
              </a:solidFill>
              <a:prstDash val="solid"/>
              <a:round/>
            </a:ln>
            <a:effectLst/>
          </c:spPr>
          <c:marker>
            <c:spPr>
              <a:noFill/>
              <a:ln w="6350" cap="flat" cmpd="sng" algn="ctr">
                <a:noFill/>
                <a:prstDash val="solid"/>
                <a:round/>
              </a:ln>
              <a:effectLst/>
            </c:spPr>
          </c:marker>
          <c:cat>
            <c:numRef>
              <c:f>DATA!$B$726:$B$821</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DATA!$BI$726:$BI$821</c:f>
              <c:numCache>
                <c:formatCode>General</c:formatCode>
                <c:ptCount val="96"/>
                <c:pt idx="0">
                  <c:v>4.49</c:v>
                </c:pt>
                <c:pt idx="1">
                  <c:v>5.15</c:v>
                </c:pt>
                <c:pt idx="2">
                  <c:v>5.62</c:v>
                </c:pt>
                <c:pt idx="3">
                  <c:v>6.27</c:v>
                </c:pt>
                <c:pt idx="4">
                  <c:v>6.57</c:v>
                </c:pt>
                <c:pt idx="5">
                  <c:v>6.42</c:v>
                </c:pt>
                <c:pt idx="6">
                  <c:v>6.44</c:v>
                </c:pt>
                <c:pt idx="7">
                  <c:v>7.06</c:v>
                </c:pt>
                <c:pt idx="8">
                  <c:v>6.98</c:v>
                </c:pt>
                <c:pt idx="9">
                  <c:v>6.86</c:v>
                </c:pt>
                <c:pt idx="10">
                  <c:v>6.97</c:v>
                </c:pt>
                <c:pt idx="11">
                  <c:v>6.78</c:v>
                </c:pt>
                <c:pt idx="12">
                  <c:v>7.05</c:v>
                </c:pt>
                <c:pt idx="13">
                  <c:v>6.86</c:v>
                </c:pt>
                <c:pt idx="14">
                  <c:v>7.08</c:v>
                </c:pt>
                <c:pt idx="15">
                  <c:v>6.92</c:v>
                </c:pt>
                <c:pt idx="16">
                  <c:v>7.23</c:v>
                </c:pt>
                <c:pt idx="17">
                  <c:v>7.47</c:v>
                </c:pt>
                <c:pt idx="18">
                  <c:v>7.32</c:v>
                </c:pt>
                <c:pt idx="19">
                  <c:v>7.06</c:v>
                </c:pt>
                <c:pt idx="20">
                  <c:v>7.25</c:v>
                </c:pt>
                <c:pt idx="21">
                  <c:v>7.64</c:v>
                </c:pt>
                <c:pt idx="22">
                  <c:v>7.29</c:v>
                </c:pt>
                <c:pt idx="23">
                  <c:v>7.09</c:v>
                </c:pt>
                <c:pt idx="24">
                  <c:v>7.47</c:v>
                </c:pt>
                <c:pt idx="25">
                  <c:v>7.19</c:v>
                </c:pt>
                <c:pt idx="26">
                  <c:v>7.3</c:v>
                </c:pt>
                <c:pt idx="27">
                  <c:v>7.37</c:v>
                </c:pt>
                <c:pt idx="28">
                  <c:v>7.15</c:v>
                </c:pt>
                <c:pt idx="29">
                  <c:v>6.54</c:v>
                </c:pt>
                <c:pt idx="30">
                  <c:v>6.51</c:v>
                </c:pt>
                <c:pt idx="31">
                  <c:v>6.9</c:v>
                </c:pt>
                <c:pt idx="32">
                  <c:v>7.12</c:v>
                </c:pt>
                <c:pt idx="33">
                  <c:v>7.29</c:v>
                </c:pt>
                <c:pt idx="34">
                  <c:v>6.95</c:v>
                </c:pt>
                <c:pt idx="35">
                  <c:v>7.03</c:v>
                </c:pt>
                <c:pt idx="36">
                  <c:v>7.08</c:v>
                </c:pt>
                <c:pt idx="37">
                  <c:v>7.07</c:v>
                </c:pt>
                <c:pt idx="38">
                  <c:v>7.17</c:v>
                </c:pt>
                <c:pt idx="39">
                  <c:v>7.34</c:v>
                </c:pt>
                <c:pt idx="40">
                  <c:v>7.55</c:v>
                </c:pt>
                <c:pt idx="41">
                  <c:v>7.7</c:v>
                </c:pt>
                <c:pt idx="42">
                  <c:v>7.59</c:v>
                </c:pt>
                <c:pt idx="43">
                  <c:v>7.84</c:v>
                </c:pt>
                <c:pt idx="44">
                  <c:v>7.63</c:v>
                </c:pt>
                <c:pt idx="45">
                  <c:v>7.44</c:v>
                </c:pt>
                <c:pt idx="46">
                  <c:v>7.62</c:v>
                </c:pt>
                <c:pt idx="47">
                  <c:v>7.57</c:v>
                </c:pt>
                <c:pt idx="48">
                  <c:v>7.38</c:v>
                </c:pt>
                <c:pt idx="49">
                  <c:v>7.54</c:v>
                </c:pt>
                <c:pt idx="50">
                  <c:v>7.12</c:v>
                </c:pt>
                <c:pt idx="51">
                  <c:v>6.51</c:v>
                </c:pt>
                <c:pt idx="52">
                  <c:v>6.45</c:v>
                </c:pt>
                <c:pt idx="53">
                  <c:v>6.3</c:v>
                </c:pt>
                <c:pt idx="54">
                  <c:v>6.06</c:v>
                </c:pt>
                <c:pt idx="55">
                  <c:v>5.92</c:v>
                </c:pt>
                <c:pt idx="56">
                  <c:v>6.16</c:v>
                </c:pt>
                <c:pt idx="57">
                  <c:v>6.53</c:v>
                </c:pt>
                <c:pt idx="58">
                  <c:v>6.5</c:v>
                </c:pt>
                <c:pt idx="59">
                  <c:v>6.26</c:v>
                </c:pt>
                <c:pt idx="60">
                  <c:v>6.34</c:v>
                </c:pt>
                <c:pt idx="61">
                  <c:v>6.07</c:v>
                </c:pt>
                <c:pt idx="62">
                  <c:v>6.31</c:v>
                </c:pt>
                <c:pt idx="63">
                  <c:v>6.08</c:v>
                </c:pt>
                <c:pt idx="64">
                  <c:v>5.42</c:v>
                </c:pt>
                <c:pt idx="65">
                  <c:v>5.13</c:v>
                </c:pt>
                <c:pt idx="66">
                  <c:v>5.07</c:v>
                </c:pt>
                <c:pt idx="67">
                  <c:v>5.21</c:v>
                </c:pt>
                <c:pt idx="68">
                  <c:v>5.2</c:v>
                </c:pt>
                <c:pt idx="69">
                  <c:v>5.26</c:v>
                </c:pt>
                <c:pt idx="70">
                  <c:v>5.44</c:v>
                </c:pt>
                <c:pt idx="71">
                  <c:v>5.36</c:v>
                </c:pt>
                <c:pt idx="72">
                  <c:v>4.71</c:v>
                </c:pt>
                <c:pt idx="73">
                  <c:v>4.05</c:v>
                </c:pt>
                <c:pt idx="74">
                  <c:v>3.89</c:v>
                </c:pt>
                <c:pt idx="75">
                  <c:v>4.0599999999999996</c:v>
                </c:pt>
                <c:pt idx="76">
                  <c:v>4.0999999999999996</c:v>
                </c:pt>
                <c:pt idx="77">
                  <c:v>4.29</c:v>
                </c:pt>
                <c:pt idx="78">
                  <c:v>4.0599999999999996</c:v>
                </c:pt>
                <c:pt idx="79">
                  <c:v>3.89</c:v>
                </c:pt>
                <c:pt idx="80">
                  <c:v>4.0999999999999996</c:v>
                </c:pt>
                <c:pt idx="81">
                  <c:v>4.49</c:v>
                </c:pt>
                <c:pt idx="82">
                  <c:v>4.46</c:v>
                </c:pt>
                <c:pt idx="83">
                  <c:v>4.51</c:v>
                </c:pt>
                <c:pt idx="84">
                  <c:v>4.42</c:v>
                </c:pt>
                <c:pt idx="85">
                  <c:v>4.53</c:v>
                </c:pt>
                <c:pt idx="86">
                  <c:v>4.42</c:v>
                </c:pt>
                <c:pt idx="87">
                  <c:v>5.2</c:v>
                </c:pt>
                <c:pt idx="88">
                  <c:v>5.46</c:v>
                </c:pt>
                <c:pt idx="89">
                  <c:v>5.29</c:v>
                </c:pt>
                <c:pt idx="90">
                  <c:v>4.9000000000000004</c:v>
                </c:pt>
                <c:pt idx="91">
                  <c:v>4.6500000000000004</c:v>
                </c:pt>
                <c:pt idx="92">
                  <c:v>4.75</c:v>
                </c:pt>
                <c:pt idx="93">
                  <c:v>5.0199999999999996</c:v>
                </c:pt>
                <c:pt idx="94">
                  <c:v>5.03</c:v>
                </c:pt>
                <c:pt idx="95">
                  <c:v>4.91</c:v>
                </c:pt>
              </c:numCache>
            </c:numRef>
          </c:val>
          <c:smooth val="0"/>
          <c:extLst>
            <c:ext xmlns:c16="http://schemas.microsoft.com/office/drawing/2014/chart" uri="{C3380CC4-5D6E-409C-BE32-E72D297353CC}">
              <c16:uniqueId val="{0000001B-C314-4F2F-98C7-18A523E9ED1C}"/>
            </c:ext>
          </c:extLst>
        </c:ser>
        <c:ser>
          <c:idx val="28"/>
          <c:order val="28"/>
          <c:tx>
            <c:strRef>
              <c:f>DATA!$AE$725</c:f>
              <c:strCache>
                <c:ptCount val="1"/>
                <c:pt idx="0">
                  <c:v>TIENDAS DEL MEJORAMIENTO DEL HOGAR</c:v>
                </c:pt>
              </c:strCache>
            </c:strRef>
          </c:tx>
          <c:spPr>
            <a:ln w="19050" cap="rnd" cmpd="sng" algn="ctr">
              <a:solidFill>
                <a:schemeClr val="accent5">
                  <a:lumMod val="60000"/>
                  <a:lumOff val="40000"/>
                </a:schemeClr>
              </a:solidFill>
              <a:prstDash val="solid"/>
              <a:round/>
            </a:ln>
            <a:effectLst/>
          </c:spPr>
          <c:marker>
            <c:spPr>
              <a:noFill/>
              <a:ln w="6350" cap="flat" cmpd="sng" algn="ctr">
                <a:noFill/>
                <a:prstDash val="solid"/>
                <a:round/>
              </a:ln>
              <a:effectLst/>
            </c:spPr>
          </c:marker>
          <c:cat>
            <c:numRef>
              <c:f>DATA!$B$726:$B$821</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DATA!$BJ$726:$BJ$821</c:f>
              <c:numCache>
                <c:formatCode>General</c:formatCode>
                <c:ptCount val="96"/>
                <c:pt idx="0">
                  <c:v>0.77</c:v>
                </c:pt>
                <c:pt idx="1">
                  <c:v>0.84</c:v>
                </c:pt>
                <c:pt idx="2">
                  <c:v>0.84</c:v>
                </c:pt>
                <c:pt idx="3">
                  <c:v>0.82</c:v>
                </c:pt>
                <c:pt idx="4">
                  <c:v>0.83</c:v>
                </c:pt>
                <c:pt idx="5">
                  <c:v>0.81</c:v>
                </c:pt>
                <c:pt idx="6">
                  <c:v>0.78</c:v>
                </c:pt>
                <c:pt idx="7">
                  <c:v>0.78</c:v>
                </c:pt>
                <c:pt idx="8">
                  <c:v>0.78</c:v>
                </c:pt>
                <c:pt idx="9">
                  <c:v>0.75</c:v>
                </c:pt>
                <c:pt idx="10">
                  <c:v>0.76</c:v>
                </c:pt>
                <c:pt idx="11">
                  <c:v>0.78</c:v>
                </c:pt>
                <c:pt idx="12">
                  <c:v>0.76</c:v>
                </c:pt>
                <c:pt idx="13">
                  <c:v>0.77</c:v>
                </c:pt>
                <c:pt idx="14">
                  <c:v>0.78</c:v>
                </c:pt>
                <c:pt idx="15">
                  <c:v>0.77</c:v>
                </c:pt>
                <c:pt idx="16">
                  <c:v>0.75</c:v>
                </c:pt>
                <c:pt idx="17">
                  <c:v>0.78</c:v>
                </c:pt>
                <c:pt idx="18">
                  <c:v>0.79</c:v>
                </c:pt>
                <c:pt idx="19">
                  <c:v>0.78</c:v>
                </c:pt>
                <c:pt idx="20">
                  <c:v>0.8</c:v>
                </c:pt>
                <c:pt idx="21">
                  <c:v>0.82</c:v>
                </c:pt>
                <c:pt idx="22">
                  <c:v>0.87</c:v>
                </c:pt>
                <c:pt idx="23">
                  <c:v>0.88</c:v>
                </c:pt>
                <c:pt idx="24">
                  <c:v>0.88</c:v>
                </c:pt>
                <c:pt idx="25">
                  <c:v>0.89</c:v>
                </c:pt>
                <c:pt idx="26">
                  <c:v>0.92</c:v>
                </c:pt>
                <c:pt idx="27">
                  <c:v>1</c:v>
                </c:pt>
                <c:pt idx="28">
                  <c:v>1.03</c:v>
                </c:pt>
                <c:pt idx="29">
                  <c:v>1.1399999999999999</c:v>
                </c:pt>
                <c:pt idx="30">
                  <c:v>1.27</c:v>
                </c:pt>
                <c:pt idx="31">
                  <c:v>1.3</c:v>
                </c:pt>
                <c:pt idx="32">
                  <c:v>1.44</c:v>
                </c:pt>
                <c:pt idx="33">
                  <c:v>1.47</c:v>
                </c:pt>
                <c:pt idx="34">
                  <c:v>1.49</c:v>
                </c:pt>
                <c:pt idx="35">
                  <c:v>1.48</c:v>
                </c:pt>
                <c:pt idx="36">
                  <c:v>1.54</c:v>
                </c:pt>
                <c:pt idx="37">
                  <c:v>1.64</c:v>
                </c:pt>
                <c:pt idx="38">
                  <c:v>1.63</c:v>
                </c:pt>
                <c:pt idx="39">
                  <c:v>1.65</c:v>
                </c:pt>
                <c:pt idx="40">
                  <c:v>1.68</c:v>
                </c:pt>
                <c:pt idx="41">
                  <c:v>1.69</c:v>
                </c:pt>
                <c:pt idx="42">
                  <c:v>1.67</c:v>
                </c:pt>
                <c:pt idx="43">
                  <c:v>1.66</c:v>
                </c:pt>
                <c:pt idx="44">
                  <c:v>1.67</c:v>
                </c:pt>
                <c:pt idx="45">
                  <c:v>1.69</c:v>
                </c:pt>
                <c:pt idx="46">
                  <c:v>1.68</c:v>
                </c:pt>
                <c:pt idx="47">
                  <c:v>1.71</c:v>
                </c:pt>
                <c:pt idx="48">
                  <c:v>1.72</c:v>
                </c:pt>
                <c:pt idx="49">
                  <c:v>1.73</c:v>
                </c:pt>
                <c:pt idx="50">
                  <c:v>1.72</c:v>
                </c:pt>
                <c:pt idx="51">
                  <c:v>1.74</c:v>
                </c:pt>
                <c:pt idx="52">
                  <c:v>1.73</c:v>
                </c:pt>
                <c:pt idx="53">
                  <c:v>1.71</c:v>
                </c:pt>
                <c:pt idx="54">
                  <c:v>1.71</c:v>
                </c:pt>
                <c:pt idx="55">
                  <c:v>1.69</c:v>
                </c:pt>
                <c:pt idx="56">
                  <c:v>1.71</c:v>
                </c:pt>
                <c:pt idx="57">
                  <c:v>1.68</c:v>
                </c:pt>
                <c:pt idx="58">
                  <c:v>1.67</c:v>
                </c:pt>
                <c:pt idx="59">
                  <c:v>1.63</c:v>
                </c:pt>
                <c:pt idx="60">
                  <c:v>1.65</c:v>
                </c:pt>
                <c:pt idx="61">
                  <c:v>1.66</c:v>
                </c:pt>
                <c:pt idx="62">
                  <c:v>1.64</c:v>
                </c:pt>
                <c:pt idx="63">
                  <c:v>1.64</c:v>
                </c:pt>
                <c:pt idx="64">
                  <c:v>1.63</c:v>
                </c:pt>
                <c:pt idx="65">
                  <c:v>1.64</c:v>
                </c:pt>
                <c:pt idx="66">
                  <c:v>1.64</c:v>
                </c:pt>
                <c:pt idx="67">
                  <c:v>1.63</c:v>
                </c:pt>
                <c:pt idx="68">
                  <c:v>1.59</c:v>
                </c:pt>
                <c:pt idx="69">
                  <c:v>1.61</c:v>
                </c:pt>
                <c:pt idx="70">
                  <c:v>1.61</c:v>
                </c:pt>
                <c:pt idx="71">
                  <c:v>1.6</c:v>
                </c:pt>
                <c:pt idx="72">
                  <c:v>1.61</c:v>
                </c:pt>
                <c:pt idx="73">
                  <c:v>1.63</c:v>
                </c:pt>
                <c:pt idx="74">
                  <c:v>1.66</c:v>
                </c:pt>
                <c:pt idx="75">
                  <c:v>1.67</c:v>
                </c:pt>
                <c:pt idx="76">
                  <c:v>1.64</c:v>
                </c:pt>
                <c:pt idx="77">
                  <c:v>1.6</c:v>
                </c:pt>
                <c:pt idx="78">
                  <c:v>1.58</c:v>
                </c:pt>
                <c:pt idx="79">
                  <c:v>1.58</c:v>
                </c:pt>
                <c:pt idx="80">
                  <c:v>1.57</c:v>
                </c:pt>
                <c:pt idx="81">
                  <c:v>1.57</c:v>
                </c:pt>
                <c:pt idx="82">
                  <c:v>1.58</c:v>
                </c:pt>
                <c:pt idx="83">
                  <c:v>1.57</c:v>
                </c:pt>
                <c:pt idx="84">
                  <c:v>1.48</c:v>
                </c:pt>
                <c:pt idx="85">
                  <c:v>1.42</c:v>
                </c:pt>
                <c:pt idx="86">
                  <c:v>1.32</c:v>
                </c:pt>
                <c:pt idx="87">
                  <c:v>1.3</c:v>
                </c:pt>
                <c:pt idx="88">
                  <c:v>1.28</c:v>
                </c:pt>
                <c:pt idx="89">
                  <c:v>1.1399999999999999</c:v>
                </c:pt>
                <c:pt idx="90">
                  <c:v>1.06</c:v>
                </c:pt>
                <c:pt idx="91">
                  <c:v>1.04</c:v>
                </c:pt>
                <c:pt idx="92">
                  <c:v>0.97</c:v>
                </c:pt>
                <c:pt idx="93">
                  <c:v>0.85</c:v>
                </c:pt>
                <c:pt idx="94">
                  <c:v>0.81</c:v>
                </c:pt>
                <c:pt idx="95">
                  <c:v>0.79</c:v>
                </c:pt>
              </c:numCache>
            </c:numRef>
          </c:val>
          <c:smooth val="0"/>
          <c:extLst>
            <c:ext xmlns:c16="http://schemas.microsoft.com/office/drawing/2014/chart" uri="{C3380CC4-5D6E-409C-BE32-E72D297353CC}">
              <c16:uniqueId val="{0000001C-C314-4F2F-98C7-18A523E9ED1C}"/>
            </c:ext>
          </c:extLst>
        </c:ser>
        <c:ser>
          <c:idx val="29"/>
          <c:order val="29"/>
          <c:tx>
            <c:strRef>
              <c:f>DATA!$AF$725</c:f>
              <c:strCache>
                <c:ptCount val="1"/>
                <c:pt idx="0">
                  <c:v>TREN URBANO DE LIMA</c:v>
                </c:pt>
              </c:strCache>
            </c:strRef>
          </c:tx>
          <c:spPr>
            <a:ln w="19050" cap="rnd" cmpd="sng" algn="ctr">
              <a:solidFill>
                <a:schemeClr val="accent6">
                  <a:lumMod val="60000"/>
                  <a:lumOff val="40000"/>
                </a:schemeClr>
              </a:solidFill>
              <a:prstDash val="solid"/>
              <a:round/>
            </a:ln>
            <a:effectLst/>
          </c:spPr>
          <c:marker>
            <c:spPr>
              <a:noFill/>
              <a:ln w="6350" cap="flat" cmpd="sng" algn="ctr">
                <a:noFill/>
                <a:prstDash val="solid"/>
                <a:round/>
              </a:ln>
              <a:effectLst/>
            </c:spPr>
          </c:marker>
          <c:cat>
            <c:numRef>
              <c:f>DATA!$B$726:$B$821</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DATA!$BK$726:$BK$821</c:f>
              <c:numCache>
                <c:formatCode>General</c:formatCode>
                <c:ptCount val="96"/>
                <c:pt idx="0">
                  <c:v>1.3</c:v>
                </c:pt>
                <c:pt idx="1">
                  <c:v>2.42</c:v>
                </c:pt>
                <c:pt idx="2">
                  <c:v>2.44</c:v>
                </c:pt>
                <c:pt idx="3">
                  <c:v>2.4300000000000002</c:v>
                </c:pt>
                <c:pt idx="4">
                  <c:v>2.3199999999999998</c:v>
                </c:pt>
                <c:pt idx="5">
                  <c:v>2.3199999999999998</c:v>
                </c:pt>
                <c:pt idx="6">
                  <c:v>2.2799999999999998</c:v>
                </c:pt>
                <c:pt idx="7">
                  <c:v>2.13</c:v>
                </c:pt>
                <c:pt idx="8">
                  <c:v>2.09</c:v>
                </c:pt>
                <c:pt idx="9">
                  <c:v>2.1</c:v>
                </c:pt>
                <c:pt idx="10">
                  <c:v>2.1</c:v>
                </c:pt>
                <c:pt idx="11">
                  <c:v>2.16</c:v>
                </c:pt>
                <c:pt idx="12">
                  <c:v>2.1</c:v>
                </c:pt>
                <c:pt idx="13">
                  <c:v>2.2000000000000002</c:v>
                </c:pt>
                <c:pt idx="14">
                  <c:v>2.19</c:v>
                </c:pt>
                <c:pt idx="15">
                  <c:v>2.21</c:v>
                </c:pt>
                <c:pt idx="16">
                  <c:v>2.21</c:v>
                </c:pt>
                <c:pt idx="17">
                  <c:v>2.2599999999999998</c:v>
                </c:pt>
                <c:pt idx="18">
                  <c:v>2.4300000000000002</c:v>
                </c:pt>
                <c:pt idx="19">
                  <c:v>2.46</c:v>
                </c:pt>
                <c:pt idx="20">
                  <c:v>2.7</c:v>
                </c:pt>
                <c:pt idx="21">
                  <c:v>3.87</c:v>
                </c:pt>
                <c:pt idx="22">
                  <c:v>5.3</c:v>
                </c:pt>
                <c:pt idx="23">
                  <c:v>6.17</c:v>
                </c:pt>
                <c:pt idx="24">
                  <c:v>8.5299999999999994</c:v>
                </c:pt>
                <c:pt idx="25">
                  <c:v>9.8800000000000008</c:v>
                </c:pt>
                <c:pt idx="26">
                  <c:v>11.3</c:v>
                </c:pt>
                <c:pt idx="27">
                  <c:v>12.06</c:v>
                </c:pt>
                <c:pt idx="28">
                  <c:v>12.68</c:v>
                </c:pt>
                <c:pt idx="29">
                  <c:v>13.5</c:v>
                </c:pt>
                <c:pt idx="30">
                  <c:v>13.61</c:v>
                </c:pt>
                <c:pt idx="31">
                  <c:v>15.23</c:v>
                </c:pt>
                <c:pt idx="32">
                  <c:v>15.29</c:v>
                </c:pt>
                <c:pt idx="33">
                  <c:v>15.17</c:v>
                </c:pt>
                <c:pt idx="34">
                  <c:v>16.190000000000001</c:v>
                </c:pt>
                <c:pt idx="35">
                  <c:v>14.86</c:v>
                </c:pt>
                <c:pt idx="36">
                  <c:v>14.14</c:v>
                </c:pt>
                <c:pt idx="37">
                  <c:v>13.37</c:v>
                </c:pt>
                <c:pt idx="38">
                  <c:v>12.83</c:v>
                </c:pt>
                <c:pt idx="39">
                  <c:v>12.61</c:v>
                </c:pt>
                <c:pt idx="40">
                  <c:v>12.3</c:v>
                </c:pt>
                <c:pt idx="41">
                  <c:v>11.7</c:v>
                </c:pt>
                <c:pt idx="42">
                  <c:v>11.17</c:v>
                </c:pt>
                <c:pt idx="43">
                  <c:v>11.32</c:v>
                </c:pt>
                <c:pt idx="44">
                  <c:v>10.52</c:v>
                </c:pt>
                <c:pt idx="45">
                  <c:v>10.81</c:v>
                </c:pt>
                <c:pt idx="46">
                  <c:v>10.86</c:v>
                </c:pt>
                <c:pt idx="47">
                  <c:v>11</c:v>
                </c:pt>
                <c:pt idx="48">
                  <c:v>10.1</c:v>
                </c:pt>
                <c:pt idx="49">
                  <c:v>10.81</c:v>
                </c:pt>
                <c:pt idx="50">
                  <c:v>10.5</c:v>
                </c:pt>
                <c:pt idx="51">
                  <c:v>11.12</c:v>
                </c:pt>
                <c:pt idx="52">
                  <c:v>11.12</c:v>
                </c:pt>
                <c:pt idx="53">
                  <c:v>11</c:v>
                </c:pt>
                <c:pt idx="54">
                  <c:v>11.56</c:v>
                </c:pt>
                <c:pt idx="55">
                  <c:v>11.69</c:v>
                </c:pt>
                <c:pt idx="56">
                  <c:v>11.71</c:v>
                </c:pt>
                <c:pt idx="57">
                  <c:v>11.59</c:v>
                </c:pt>
                <c:pt idx="58">
                  <c:v>11.19</c:v>
                </c:pt>
                <c:pt idx="59">
                  <c:v>11.28</c:v>
                </c:pt>
                <c:pt idx="60">
                  <c:v>11.32</c:v>
                </c:pt>
                <c:pt idx="61">
                  <c:v>11.72</c:v>
                </c:pt>
                <c:pt idx="62">
                  <c:v>11.77</c:v>
                </c:pt>
                <c:pt idx="63">
                  <c:v>12.02</c:v>
                </c:pt>
                <c:pt idx="64">
                  <c:v>11.85</c:v>
                </c:pt>
                <c:pt idx="65">
                  <c:v>11.94</c:v>
                </c:pt>
                <c:pt idx="66">
                  <c:v>12.07</c:v>
                </c:pt>
                <c:pt idx="67">
                  <c:v>12.25</c:v>
                </c:pt>
                <c:pt idx="68">
                  <c:v>12.6</c:v>
                </c:pt>
                <c:pt idx="69">
                  <c:v>13.9</c:v>
                </c:pt>
                <c:pt idx="70">
                  <c:v>15.3</c:v>
                </c:pt>
                <c:pt idx="71">
                  <c:v>16.93</c:v>
                </c:pt>
                <c:pt idx="72">
                  <c:v>17.48</c:v>
                </c:pt>
                <c:pt idx="73">
                  <c:v>18.3</c:v>
                </c:pt>
                <c:pt idx="74">
                  <c:v>17.14</c:v>
                </c:pt>
                <c:pt idx="75">
                  <c:v>17.48</c:v>
                </c:pt>
                <c:pt idx="76">
                  <c:v>17.03</c:v>
                </c:pt>
                <c:pt idx="77">
                  <c:v>18.47</c:v>
                </c:pt>
                <c:pt idx="78">
                  <c:v>17.670000000000002</c:v>
                </c:pt>
                <c:pt idx="79">
                  <c:v>16.399999999999999</c:v>
                </c:pt>
                <c:pt idx="80">
                  <c:v>16.52</c:v>
                </c:pt>
                <c:pt idx="81">
                  <c:v>16.46</c:v>
                </c:pt>
                <c:pt idx="82">
                  <c:v>17.64</c:v>
                </c:pt>
                <c:pt idx="83">
                  <c:v>15.88</c:v>
                </c:pt>
                <c:pt idx="84">
                  <c:v>14.83</c:v>
                </c:pt>
                <c:pt idx="85">
                  <c:v>12.76</c:v>
                </c:pt>
                <c:pt idx="86">
                  <c:v>11.69</c:v>
                </c:pt>
                <c:pt idx="87">
                  <c:v>11.81</c:v>
                </c:pt>
                <c:pt idx="88">
                  <c:v>10.45</c:v>
                </c:pt>
                <c:pt idx="89">
                  <c:v>9.33</c:v>
                </c:pt>
                <c:pt idx="90">
                  <c:v>7.41</c:v>
                </c:pt>
                <c:pt idx="91">
                  <c:v>5.92</c:v>
                </c:pt>
                <c:pt idx="92">
                  <c:v>3.87</c:v>
                </c:pt>
                <c:pt idx="93">
                  <c:v>2.12</c:v>
                </c:pt>
                <c:pt idx="94">
                  <c:v>1.99</c:v>
                </c:pt>
                <c:pt idx="95">
                  <c:v>1.7</c:v>
                </c:pt>
              </c:numCache>
            </c:numRef>
          </c:val>
          <c:smooth val="0"/>
          <c:extLst>
            <c:ext xmlns:c16="http://schemas.microsoft.com/office/drawing/2014/chart" uri="{C3380CC4-5D6E-409C-BE32-E72D297353CC}">
              <c16:uniqueId val="{0000001D-C314-4F2F-98C7-18A523E9ED1C}"/>
            </c:ext>
          </c:extLst>
        </c:ser>
        <c:ser>
          <c:idx val="30"/>
          <c:order val="30"/>
          <c:tx>
            <c:strRef>
              <c:f>DATA!$AG$725</c:f>
              <c:strCache>
                <c:ptCount val="1"/>
                <c:pt idx="0">
                  <c:v>TRUPAL</c:v>
                </c:pt>
              </c:strCache>
            </c:strRef>
          </c:tx>
          <c:spPr>
            <a:ln w="19050" cap="rnd" cmpd="sng" algn="ctr">
              <a:solidFill>
                <a:schemeClr val="accent1">
                  <a:lumMod val="50000"/>
                </a:schemeClr>
              </a:solidFill>
              <a:prstDash val="solid"/>
              <a:round/>
            </a:ln>
            <a:effectLst/>
          </c:spPr>
          <c:marker>
            <c:spPr>
              <a:noFill/>
              <a:ln w="6350" cap="flat" cmpd="sng" algn="ctr">
                <a:noFill/>
                <a:prstDash val="solid"/>
                <a:round/>
              </a:ln>
              <a:effectLst/>
            </c:spPr>
          </c:marker>
          <c:cat>
            <c:numRef>
              <c:f>DATA!$B$726:$B$821</c:f>
              <c:numCache>
                <c:formatCode>h:mm</c:formatCode>
                <c:ptCount val="96"/>
                <c:pt idx="0">
                  <c:v>41347.010416666664</c:v>
                </c:pt>
                <c:pt idx="1">
                  <c:v>41347.020833333328</c:v>
                </c:pt>
                <c:pt idx="2">
                  <c:v>41347.031249999993</c:v>
                </c:pt>
                <c:pt idx="3">
                  <c:v>41347.041666666657</c:v>
                </c:pt>
                <c:pt idx="4">
                  <c:v>41347.052083333321</c:v>
                </c:pt>
                <c:pt idx="5">
                  <c:v>41347.062499999985</c:v>
                </c:pt>
                <c:pt idx="6">
                  <c:v>41347.07291666665</c:v>
                </c:pt>
                <c:pt idx="7">
                  <c:v>41347.083333333314</c:v>
                </c:pt>
                <c:pt idx="8">
                  <c:v>41347.093749999978</c:v>
                </c:pt>
                <c:pt idx="9">
                  <c:v>41347.104166666642</c:v>
                </c:pt>
                <c:pt idx="10">
                  <c:v>41347.114583333307</c:v>
                </c:pt>
                <c:pt idx="11">
                  <c:v>41347.124999999971</c:v>
                </c:pt>
                <c:pt idx="12">
                  <c:v>41347.135416666635</c:v>
                </c:pt>
                <c:pt idx="13">
                  <c:v>41347.145833333299</c:v>
                </c:pt>
                <c:pt idx="14">
                  <c:v>41347.156249999964</c:v>
                </c:pt>
                <c:pt idx="15">
                  <c:v>41347.166666666628</c:v>
                </c:pt>
                <c:pt idx="16">
                  <c:v>41347.177083333292</c:v>
                </c:pt>
                <c:pt idx="17">
                  <c:v>41347.187499999956</c:v>
                </c:pt>
                <c:pt idx="18">
                  <c:v>41347.197916666621</c:v>
                </c:pt>
                <c:pt idx="19">
                  <c:v>41347.208333333285</c:v>
                </c:pt>
                <c:pt idx="20">
                  <c:v>41347.218749999949</c:v>
                </c:pt>
                <c:pt idx="21">
                  <c:v>41347.229166666613</c:v>
                </c:pt>
                <c:pt idx="22">
                  <c:v>41347.239583333278</c:v>
                </c:pt>
                <c:pt idx="23">
                  <c:v>41347.249999999942</c:v>
                </c:pt>
                <c:pt idx="24">
                  <c:v>41347.260416666606</c:v>
                </c:pt>
                <c:pt idx="25">
                  <c:v>41347.27083333327</c:v>
                </c:pt>
                <c:pt idx="26">
                  <c:v>41347.281249999935</c:v>
                </c:pt>
                <c:pt idx="27">
                  <c:v>41347.291666666599</c:v>
                </c:pt>
                <c:pt idx="28">
                  <c:v>41347.302083333263</c:v>
                </c:pt>
                <c:pt idx="29">
                  <c:v>41347.312499999927</c:v>
                </c:pt>
                <c:pt idx="30">
                  <c:v>41347.322916666591</c:v>
                </c:pt>
                <c:pt idx="31">
                  <c:v>41347.333333333256</c:v>
                </c:pt>
                <c:pt idx="32">
                  <c:v>41347.34374999992</c:v>
                </c:pt>
                <c:pt idx="33">
                  <c:v>41347.354166666584</c:v>
                </c:pt>
                <c:pt idx="34">
                  <c:v>41347.364583333248</c:v>
                </c:pt>
                <c:pt idx="35">
                  <c:v>41347.374999999913</c:v>
                </c:pt>
                <c:pt idx="36">
                  <c:v>41347.385416666577</c:v>
                </c:pt>
                <c:pt idx="37">
                  <c:v>41347.395833333241</c:v>
                </c:pt>
                <c:pt idx="38">
                  <c:v>41347.406249999905</c:v>
                </c:pt>
                <c:pt idx="39">
                  <c:v>41347.41666666657</c:v>
                </c:pt>
                <c:pt idx="40">
                  <c:v>41347.427083333234</c:v>
                </c:pt>
                <c:pt idx="41">
                  <c:v>41347.437499999898</c:v>
                </c:pt>
                <c:pt idx="42">
                  <c:v>41347.447916666562</c:v>
                </c:pt>
                <c:pt idx="43">
                  <c:v>41347.458333333227</c:v>
                </c:pt>
                <c:pt idx="44">
                  <c:v>41347.468749999891</c:v>
                </c:pt>
                <c:pt idx="45">
                  <c:v>41347.479166666555</c:v>
                </c:pt>
                <c:pt idx="46">
                  <c:v>41347.489583333219</c:v>
                </c:pt>
                <c:pt idx="47">
                  <c:v>41347.499999999884</c:v>
                </c:pt>
                <c:pt idx="48">
                  <c:v>41347.510416666548</c:v>
                </c:pt>
                <c:pt idx="49">
                  <c:v>41347.520833333212</c:v>
                </c:pt>
                <c:pt idx="50">
                  <c:v>41347.531249999876</c:v>
                </c:pt>
                <c:pt idx="51">
                  <c:v>41347.541666666541</c:v>
                </c:pt>
                <c:pt idx="52">
                  <c:v>41347.552083333205</c:v>
                </c:pt>
                <c:pt idx="53">
                  <c:v>41347.562499999869</c:v>
                </c:pt>
                <c:pt idx="54">
                  <c:v>41347.572916666533</c:v>
                </c:pt>
                <c:pt idx="55">
                  <c:v>41347.583333333198</c:v>
                </c:pt>
                <c:pt idx="56">
                  <c:v>41347.593749999862</c:v>
                </c:pt>
                <c:pt idx="57">
                  <c:v>41347.604166666526</c:v>
                </c:pt>
                <c:pt idx="58">
                  <c:v>41347.61458333319</c:v>
                </c:pt>
                <c:pt idx="59">
                  <c:v>41347.624999999854</c:v>
                </c:pt>
                <c:pt idx="60">
                  <c:v>41347.635416666519</c:v>
                </c:pt>
                <c:pt idx="61">
                  <c:v>41347.645833333183</c:v>
                </c:pt>
                <c:pt idx="62">
                  <c:v>41347.656249999847</c:v>
                </c:pt>
                <c:pt idx="63">
                  <c:v>41347.666666666511</c:v>
                </c:pt>
                <c:pt idx="64">
                  <c:v>41347.677083333176</c:v>
                </c:pt>
                <c:pt idx="65">
                  <c:v>41347.68749999984</c:v>
                </c:pt>
                <c:pt idx="66">
                  <c:v>41347.697916666504</c:v>
                </c:pt>
                <c:pt idx="67">
                  <c:v>41347.708333333168</c:v>
                </c:pt>
                <c:pt idx="68">
                  <c:v>41347.718749999833</c:v>
                </c:pt>
                <c:pt idx="69">
                  <c:v>41347.729166666497</c:v>
                </c:pt>
                <c:pt idx="70">
                  <c:v>41347.739583333161</c:v>
                </c:pt>
                <c:pt idx="71">
                  <c:v>41347.749999999825</c:v>
                </c:pt>
                <c:pt idx="72">
                  <c:v>41347.76041666649</c:v>
                </c:pt>
                <c:pt idx="73">
                  <c:v>41347.770833333154</c:v>
                </c:pt>
                <c:pt idx="74">
                  <c:v>41347.781249999818</c:v>
                </c:pt>
                <c:pt idx="75">
                  <c:v>41347.791666666482</c:v>
                </c:pt>
                <c:pt idx="76">
                  <c:v>41347.802083333147</c:v>
                </c:pt>
                <c:pt idx="77">
                  <c:v>41347.812499999811</c:v>
                </c:pt>
                <c:pt idx="78">
                  <c:v>41347.822916666475</c:v>
                </c:pt>
                <c:pt idx="79">
                  <c:v>41347.833333333139</c:v>
                </c:pt>
                <c:pt idx="80">
                  <c:v>41347.843749999804</c:v>
                </c:pt>
                <c:pt idx="81">
                  <c:v>41347.854166666468</c:v>
                </c:pt>
                <c:pt idx="82">
                  <c:v>41347.864583333132</c:v>
                </c:pt>
                <c:pt idx="83">
                  <c:v>41347.874999999796</c:v>
                </c:pt>
                <c:pt idx="84">
                  <c:v>41347.885416666461</c:v>
                </c:pt>
                <c:pt idx="85">
                  <c:v>41347.895833333125</c:v>
                </c:pt>
                <c:pt idx="86">
                  <c:v>41347.906249999789</c:v>
                </c:pt>
                <c:pt idx="87">
                  <c:v>41347.916666666453</c:v>
                </c:pt>
                <c:pt idx="88">
                  <c:v>41347.927083333117</c:v>
                </c:pt>
                <c:pt idx="89">
                  <c:v>41347.937499999782</c:v>
                </c:pt>
                <c:pt idx="90">
                  <c:v>41347.947916666446</c:v>
                </c:pt>
                <c:pt idx="91">
                  <c:v>41347.95833333311</c:v>
                </c:pt>
                <c:pt idx="92">
                  <c:v>41347.968749999774</c:v>
                </c:pt>
                <c:pt idx="93">
                  <c:v>41347.979166666439</c:v>
                </c:pt>
                <c:pt idx="94">
                  <c:v>41347.989583333103</c:v>
                </c:pt>
                <c:pt idx="95">
                  <c:v>41347.999999999767</c:v>
                </c:pt>
              </c:numCache>
            </c:numRef>
          </c:cat>
          <c:val>
            <c:numRef>
              <c:f>DATA!$BL$726:$BL$821</c:f>
              <c:numCache>
                <c:formatCode>General</c:formatCode>
                <c:ptCount val="96"/>
                <c:pt idx="0">
                  <c:v>9.4600000000000009</c:v>
                </c:pt>
                <c:pt idx="1">
                  <c:v>9.83</c:v>
                </c:pt>
                <c:pt idx="2">
                  <c:v>9.64</c:v>
                </c:pt>
                <c:pt idx="3">
                  <c:v>9.68</c:v>
                </c:pt>
                <c:pt idx="4">
                  <c:v>9.7100000000000009</c:v>
                </c:pt>
                <c:pt idx="5">
                  <c:v>9.8800000000000008</c:v>
                </c:pt>
                <c:pt idx="6">
                  <c:v>9.83</c:v>
                </c:pt>
                <c:pt idx="7">
                  <c:v>9.89</c:v>
                </c:pt>
                <c:pt idx="8">
                  <c:v>9.89</c:v>
                </c:pt>
                <c:pt idx="9">
                  <c:v>9.92</c:v>
                </c:pt>
                <c:pt idx="10">
                  <c:v>10</c:v>
                </c:pt>
                <c:pt idx="11">
                  <c:v>10</c:v>
                </c:pt>
                <c:pt idx="12">
                  <c:v>9.9</c:v>
                </c:pt>
                <c:pt idx="13">
                  <c:v>9.92</c:v>
                </c:pt>
                <c:pt idx="14">
                  <c:v>9.8800000000000008</c:v>
                </c:pt>
                <c:pt idx="15">
                  <c:v>9.9700000000000006</c:v>
                </c:pt>
                <c:pt idx="16">
                  <c:v>9.93</c:v>
                </c:pt>
                <c:pt idx="17">
                  <c:v>9.9700000000000006</c:v>
                </c:pt>
                <c:pt idx="18">
                  <c:v>9.85</c:v>
                </c:pt>
                <c:pt idx="19">
                  <c:v>9.85</c:v>
                </c:pt>
                <c:pt idx="20">
                  <c:v>10.029999999999999</c:v>
                </c:pt>
                <c:pt idx="21">
                  <c:v>10.06</c:v>
                </c:pt>
                <c:pt idx="22">
                  <c:v>10.119999999999999</c:v>
                </c:pt>
                <c:pt idx="23">
                  <c:v>10.119999999999999</c:v>
                </c:pt>
                <c:pt idx="24">
                  <c:v>10.14</c:v>
                </c:pt>
                <c:pt idx="25">
                  <c:v>10.11</c:v>
                </c:pt>
                <c:pt idx="26">
                  <c:v>9.9700000000000006</c:v>
                </c:pt>
                <c:pt idx="27">
                  <c:v>9.7100000000000009</c:v>
                </c:pt>
                <c:pt idx="28">
                  <c:v>9.7100000000000009</c:v>
                </c:pt>
                <c:pt idx="29">
                  <c:v>9.9700000000000006</c:v>
                </c:pt>
                <c:pt idx="30">
                  <c:v>9.18</c:v>
                </c:pt>
                <c:pt idx="31">
                  <c:v>9.0299999999999994</c:v>
                </c:pt>
                <c:pt idx="32">
                  <c:v>8.8800000000000008</c:v>
                </c:pt>
                <c:pt idx="33">
                  <c:v>9.11</c:v>
                </c:pt>
                <c:pt idx="34">
                  <c:v>9.25</c:v>
                </c:pt>
                <c:pt idx="35">
                  <c:v>9.24</c:v>
                </c:pt>
                <c:pt idx="36">
                  <c:v>9.1999999999999993</c:v>
                </c:pt>
                <c:pt idx="37">
                  <c:v>9.11</c:v>
                </c:pt>
                <c:pt idx="38">
                  <c:v>9.16</c:v>
                </c:pt>
                <c:pt idx="39">
                  <c:v>9.16</c:v>
                </c:pt>
                <c:pt idx="40">
                  <c:v>9.16</c:v>
                </c:pt>
                <c:pt idx="41">
                  <c:v>9.16</c:v>
                </c:pt>
                <c:pt idx="42">
                  <c:v>9.08</c:v>
                </c:pt>
                <c:pt idx="43">
                  <c:v>9.0500000000000007</c:v>
                </c:pt>
                <c:pt idx="44">
                  <c:v>9.1999999999999993</c:v>
                </c:pt>
                <c:pt idx="45">
                  <c:v>9.2200000000000006</c:v>
                </c:pt>
                <c:pt idx="46">
                  <c:v>9.15</c:v>
                </c:pt>
                <c:pt idx="47">
                  <c:v>9.2100000000000009</c:v>
                </c:pt>
                <c:pt idx="48">
                  <c:v>8.84</c:v>
                </c:pt>
                <c:pt idx="49">
                  <c:v>8.83</c:v>
                </c:pt>
                <c:pt idx="50">
                  <c:v>9.16</c:v>
                </c:pt>
                <c:pt idx="51">
                  <c:v>9.16</c:v>
                </c:pt>
                <c:pt idx="52">
                  <c:v>8.8699999999999992</c:v>
                </c:pt>
                <c:pt idx="53">
                  <c:v>8.77</c:v>
                </c:pt>
                <c:pt idx="54">
                  <c:v>9.02</c:v>
                </c:pt>
                <c:pt idx="55">
                  <c:v>9.15</c:v>
                </c:pt>
                <c:pt idx="56">
                  <c:v>9.08</c:v>
                </c:pt>
                <c:pt idx="57">
                  <c:v>8.82</c:v>
                </c:pt>
                <c:pt idx="58">
                  <c:v>8.8000000000000007</c:v>
                </c:pt>
                <c:pt idx="59">
                  <c:v>9.08</c:v>
                </c:pt>
                <c:pt idx="60">
                  <c:v>9.1199999999999992</c:v>
                </c:pt>
                <c:pt idx="61">
                  <c:v>9</c:v>
                </c:pt>
                <c:pt idx="62">
                  <c:v>8.84</c:v>
                </c:pt>
                <c:pt idx="63">
                  <c:v>9.11</c:v>
                </c:pt>
                <c:pt idx="64">
                  <c:v>8.8000000000000007</c:v>
                </c:pt>
                <c:pt idx="65">
                  <c:v>8</c:v>
                </c:pt>
                <c:pt idx="66">
                  <c:v>7.68</c:v>
                </c:pt>
                <c:pt idx="67">
                  <c:v>7.56</c:v>
                </c:pt>
                <c:pt idx="68">
                  <c:v>7.71</c:v>
                </c:pt>
                <c:pt idx="69">
                  <c:v>7.93</c:v>
                </c:pt>
                <c:pt idx="70">
                  <c:v>8.0399999999999991</c:v>
                </c:pt>
                <c:pt idx="71">
                  <c:v>8.18</c:v>
                </c:pt>
                <c:pt idx="72">
                  <c:v>8.19</c:v>
                </c:pt>
                <c:pt idx="73">
                  <c:v>8.2200000000000006</c:v>
                </c:pt>
                <c:pt idx="74">
                  <c:v>9.0500000000000007</c:v>
                </c:pt>
                <c:pt idx="75">
                  <c:v>8.9700000000000006</c:v>
                </c:pt>
                <c:pt idx="76">
                  <c:v>8.7899999999999991</c:v>
                </c:pt>
                <c:pt idx="77">
                  <c:v>8.7899999999999991</c:v>
                </c:pt>
                <c:pt idx="78">
                  <c:v>8.84</c:v>
                </c:pt>
                <c:pt idx="79">
                  <c:v>8.8000000000000007</c:v>
                </c:pt>
                <c:pt idx="80">
                  <c:v>8.76</c:v>
                </c:pt>
                <c:pt idx="81">
                  <c:v>8.89</c:v>
                </c:pt>
                <c:pt idx="82">
                  <c:v>9.4600000000000009</c:v>
                </c:pt>
                <c:pt idx="83">
                  <c:v>9.6199999999999992</c:v>
                </c:pt>
                <c:pt idx="84">
                  <c:v>9.16</c:v>
                </c:pt>
                <c:pt idx="85">
                  <c:v>9.6199999999999992</c:v>
                </c:pt>
                <c:pt idx="86">
                  <c:v>9.7100000000000009</c:v>
                </c:pt>
                <c:pt idx="87">
                  <c:v>9.7899999999999991</c:v>
                </c:pt>
                <c:pt idx="88">
                  <c:v>9.7799999999999994</c:v>
                </c:pt>
                <c:pt idx="89">
                  <c:v>9.76</c:v>
                </c:pt>
                <c:pt idx="90">
                  <c:v>9.86</c:v>
                </c:pt>
                <c:pt idx="91">
                  <c:v>9.94</c:v>
                </c:pt>
                <c:pt idx="92">
                  <c:v>10</c:v>
                </c:pt>
                <c:pt idx="93">
                  <c:v>9.93</c:v>
                </c:pt>
                <c:pt idx="94">
                  <c:v>9.8000000000000007</c:v>
                </c:pt>
                <c:pt idx="95">
                  <c:v>9.73</c:v>
                </c:pt>
              </c:numCache>
            </c:numRef>
          </c:val>
          <c:smooth val="0"/>
          <c:extLst>
            <c:ext xmlns:c16="http://schemas.microsoft.com/office/drawing/2014/chart" uri="{C3380CC4-5D6E-409C-BE32-E72D297353CC}">
              <c16:uniqueId val="{0000001E-C314-4F2F-98C7-18A523E9ED1C}"/>
            </c:ext>
          </c:extLst>
        </c:ser>
        <c:dLbls>
          <c:showLegendKey val="0"/>
          <c:showVal val="0"/>
          <c:showCatName val="0"/>
          <c:showSerName val="0"/>
          <c:showPercent val="0"/>
          <c:showBubbleSize val="0"/>
        </c:dLbls>
        <c:marker val="1"/>
        <c:smooth val="0"/>
        <c:axId val="255232256"/>
        <c:axId val="255254528"/>
      </c:lineChart>
      <c:catAx>
        <c:axId val="255232256"/>
        <c:scaling>
          <c:orientation val="minMax"/>
        </c:scaling>
        <c:delete val="0"/>
        <c:axPos val="b"/>
        <c:numFmt formatCode="h:mm" sourceLinked="1"/>
        <c:majorTickMark val="out"/>
        <c:minorTickMark val="none"/>
        <c:tickLblPos val="nextTo"/>
        <c:spPr>
          <a:noFill/>
          <a:ln w="6350" cap="flat" cmpd="sng" algn="ctr">
            <a:solidFill>
              <a:schemeClr val="tx1">
                <a:tint val="75000"/>
              </a:schemeClr>
            </a:solidFill>
            <a:prstDash val="solid"/>
            <a:round/>
          </a:ln>
          <a:effectLst/>
        </c:spPr>
        <c:txPr>
          <a:bodyPr rot="-60000000" spcFirstLastPara="1" vertOverflow="ellipsis" vert="horz" wrap="square" anchor="ctr" anchorCtr="1"/>
          <a:lstStyle/>
          <a:p>
            <a:pPr>
              <a:defRPr sz="800" b="0" i="0" u="none" strike="noStrike" kern="1200" baseline="0">
                <a:solidFill>
                  <a:schemeClr val="tx2"/>
                </a:solidFill>
                <a:latin typeface="Segoe UI" panose="020B0502040204020203" pitchFamily="34" charset="0"/>
                <a:ea typeface="+mn-ea"/>
                <a:cs typeface="Segoe UI" panose="020B0502040204020203" pitchFamily="34" charset="0"/>
              </a:defRPr>
            </a:pPr>
            <a:endParaRPr lang="es-PE"/>
          </a:p>
        </c:txPr>
        <c:crossAx val="255254528"/>
        <c:crosses val="autoZero"/>
        <c:auto val="1"/>
        <c:lblAlgn val="ctr"/>
        <c:lblOffset val="100"/>
        <c:tickLblSkip val="4"/>
        <c:tickMarkSkip val="2"/>
        <c:noMultiLvlLbl val="0"/>
      </c:catAx>
      <c:valAx>
        <c:axId val="255254528"/>
        <c:scaling>
          <c:orientation val="minMax"/>
          <c:max val="19"/>
          <c:min val="0"/>
        </c:scaling>
        <c:delete val="0"/>
        <c:axPos val="l"/>
        <c:majorGridlines>
          <c:spPr>
            <a:ln w="6350" cap="flat" cmpd="sng" algn="ctr">
              <a:noFill/>
              <a:prstDash val="solid"/>
              <a:round/>
            </a:ln>
            <a:effectLst/>
          </c:spPr>
        </c:majorGridlines>
        <c:title>
          <c:tx>
            <c:rich>
              <a:bodyPr rot="0" spcFirstLastPara="1" vertOverflow="ellipsis" wrap="square" anchor="ctr" anchorCtr="1"/>
              <a:lstStyle/>
              <a:p>
                <a:pPr>
                  <a:defRPr sz="800" b="0" i="0" u="none" strike="noStrike" kern="1200" baseline="0">
                    <a:solidFill>
                      <a:schemeClr val="tx2"/>
                    </a:solidFill>
                    <a:latin typeface="Segoe UI" panose="020B0502040204020203" pitchFamily="34" charset="0"/>
                    <a:ea typeface="+mn-ea"/>
                    <a:cs typeface="Segoe UI" panose="020B0502040204020203" pitchFamily="34" charset="0"/>
                  </a:defRPr>
                </a:pPr>
                <a:r>
                  <a:rPr lang="en-US" b="0"/>
                  <a:t>MW</a:t>
                </a:r>
              </a:p>
            </c:rich>
          </c:tx>
          <c:layout>
            <c:manualLayout>
              <c:xMode val="edge"/>
              <c:yMode val="edge"/>
              <c:x val="9.0490914932123794E-3"/>
              <c:y val="2.1869218000789354E-2"/>
            </c:manualLayout>
          </c:layout>
          <c:overlay val="0"/>
          <c:spPr>
            <a:noFill/>
            <a:ln>
              <a:noFill/>
            </a:ln>
            <a:effectLst/>
          </c:spPr>
          <c:txPr>
            <a:bodyPr rot="0" spcFirstLastPara="1" vertOverflow="ellipsis" wrap="square" anchor="ctr" anchorCtr="1"/>
            <a:lstStyle/>
            <a:p>
              <a:pPr>
                <a:defRPr sz="800" b="0" i="0" u="none" strike="noStrike" kern="1200" baseline="0">
                  <a:solidFill>
                    <a:schemeClr val="tx2"/>
                  </a:solidFill>
                  <a:latin typeface="Segoe UI" panose="020B0502040204020203" pitchFamily="34" charset="0"/>
                  <a:ea typeface="+mn-ea"/>
                  <a:cs typeface="Segoe UI" panose="020B0502040204020203" pitchFamily="34" charset="0"/>
                </a:defRPr>
              </a:pPr>
              <a:endParaRPr lang="es-PE"/>
            </a:p>
          </c:txPr>
        </c:title>
        <c:numFmt formatCode="General" sourceLinked="0"/>
        <c:majorTickMark val="out"/>
        <c:minorTickMark val="none"/>
        <c:tickLblPos val="nextTo"/>
        <c:spPr>
          <a:noFill/>
          <a:ln w="6350" cap="flat" cmpd="sng" algn="ctr">
            <a:noFill/>
            <a:prstDash val="solid"/>
            <a:round/>
          </a:ln>
          <a:effectLst/>
        </c:spPr>
        <c:txPr>
          <a:bodyPr rot="-60000000" spcFirstLastPara="1" vertOverflow="ellipsis" vert="horz" wrap="square" anchor="ctr" anchorCtr="1"/>
          <a:lstStyle/>
          <a:p>
            <a:pPr>
              <a:defRPr sz="800" b="0" i="0" u="none" strike="noStrike" kern="1200" baseline="0">
                <a:solidFill>
                  <a:schemeClr val="tx2"/>
                </a:solidFill>
                <a:latin typeface="Segoe UI" panose="020B0502040204020203" pitchFamily="34" charset="0"/>
                <a:ea typeface="+mn-ea"/>
                <a:cs typeface="Segoe UI" panose="020B0502040204020203" pitchFamily="34" charset="0"/>
              </a:defRPr>
            </a:pPr>
            <a:endParaRPr lang="es-PE"/>
          </a:p>
        </c:txPr>
        <c:crossAx val="255232256"/>
        <c:crosses val="autoZero"/>
        <c:crossBetween val="between"/>
      </c:valAx>
      <c:spPr>
        <a:solidFill>
          <a:schemeClr val="bg1">
            <a:lumMod val="95000"/>
          </a:schemeClr>
        </a:solidFill>
        <a:ln>
          <a:noFill/>
        </a:ln>
        <a:effectLst/>
      </c:spPr>
    </c:plotArea>
    <c:plotVisOnly val="1"/>
    <c:dispBlanksAs val="gap"/>
    <c:showDLblsOverMax val="0"/>
  </c:chart>
  <c:spPr>
    <a:solidFill>
      <a:schemeClr val="bg1">
        <a:lumMod val="95000"/>
      </a:schemeClr>
    </a:solidFill>
    <a:ln w="6350" cap="flat" cmpd="sng" algn="ctr">
      <a:noFill/>
      <a:prstDash val="solid"/>
      <a:round/>
    </a:ln>
    <a:effectLst/>
  </c:spPr>
  <c:txPr>
    <a:bodyPr/>
    <a:lstStyle/>
    <a:p>
      <a:pPr>
        <a:defRPr sz="800">
          <a:solidFill>
            <a:schemeClr val="tx2"/>
          </a:solidFill>
          <a:latin typeface="Segoe UI" panose="020B0502040204020203" pitchFamily="34" charset="0"/>
          <a:cs typeface="Segoe UI" panose="020B0502040204020203" pitchFamily="34" charset="0"/>
        </a:defRPr>
      </a:pPr>
      <a:endParaRPr lang="es-PE"/>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7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ln w="9525" cap="flat" cmpd="sng" algn="ctr">
        <a:solidFill>
          <a:schemeClr val="tx1">
            <a:lumMod val="15000"/>
            <a:lumOff val="85000"/>
          </a:schemeClr>
        </a:solidFill>
        <a:round/>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charts/style9.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charts/style10.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ctrlProps/ctrlProp1.xml><?xml version="1.0" encoding="utf-8"?>
<formControlPr xmlns="http://schemas.microsoft.com/office/spreadsheetml/2009/9/main" objectType="CheckBox" checked="Checked" fmlaLink="DATA!$U$118" lockText="1" noThreeD="1"/>
</file>

<file path=xl/ctrlProps/ctrlProp2.xml><?xml version="1.0" encoding="utf-8"?>
<formControlPr xmlns="http://schemas.microsoft.com/office/spreadsheetml/2009/9/main" objectType="CheckBox" checked="Checked" fmlaLink="DATA!$V$118" lockText="1" noThreeD="1"/>
</file>

<file path=xl/ctrlProps/ctrlProp3.xml><?xml version="1.0" encoding="utf-8"?>
<formControlPr xmlns="http://schemas.microsoft.com/office/spreadsheetml/2009/9/main" objectType="CheckBox" checked="Checked" fmlaLink="DATA!$W$118" lockText="1" noThreeD="1"/>
</file>

<file path=xl/ctrlProps/ctrlProp4.xml><?xml version="1.0" encoding="utf-8"?>
<formControlPr xmlns="http://schemas.microsoft.com/office/spreadsheetml/2009/9/main" objectType="CheckBox" checked="Checked" fmlaLink="DATA!$X$118" lockText="1" noThreeD="1"/>
</file>

<file path=xl/ctrlProps/ctrlProp5.xml><?xml version="1.0" encoding="utf-8"?>
<formControlPr xmlns="http://schemas.microsoft.com/office/spreadsheetml/2009/9/main" objectType="CheckBox" checked="Checked" fmlaLink="DATA!$Y$118" lockText="1" noThreeD="1"/>
</file>

<file path=xl/ctrlProps/ctrlProp6.xml><?xml version="1.0" encoding="utf-8"?>
<formControlPr xmlns="http://schemas.microsoft.com/office/spreadsheetml/2009/9/main" objectType="CheckBox" checked="Checked" fmlaLink="DATA!$Z$118" lockText="1" noThreeD="1"/>
</file>

<file path=xl/ctrlProps/ctrlProp7.xml><?xml version="1.0" encoding="utf-8"?>
<formControlPr xmlns="http://schemas.microsoft.com/office/spreadsheetml/2009/9/main" objectType="CheckBox" checked="Checked" fmlaLink="DATA!$AA$118" lockText="1" noThreeD="1"/>
</file>

<file path=xl/ctrlProps/ctrlProp8.xml><?xml version="1.0" encoding="utf-8"?>
<formControlPr xmlns="http://schemas.microsoft.com/office/spreadsheetml/2009/9/main" objectType="CheckBox" checked="Checked" fmlaLink="DATA!$AB$118" lockText="1" noThreeD="1"/>
</file>

<file path=xl/ctrlProps/ctrlProp9.xml><?xml version="1.0" encoding="utf-8"?>
<formControlPr xmlns="http://schemas.microsoft.com/office/spreadsheetml/2009/9/main" objectType="CheckBox" checked="Checked" fmlaLink="DATA!$AC$118" lockText="1" noThreeD="1"/>
</file>

<file path=xl/ctrlProps/ctrlProp10.xml><?xml version="1.0" encoding="utf-8"?>
<formControlPr xmlns="http://schemas.microsoft.com/office/spreadsheetml/2009/9/main" objectType="CheckBox" checked="Checked" fmlaLink="DATA!$AD$118" lockText="1" noThreeD="1"/>
</file>

<file path=xl/ctrlProps/ctrlProp11.xml><?xml version="1.0" encoding="utf-8"?>
<formControlPr xmlns="http://schemas.microsoft.com/office/spreadsheetml/2009/9/main" objectType="CheckBox" checked="Checked" fmlaLink="DATA!$AE$118" lockText="1" noThreeD="1"/>
</file>

<file path=xl/ctrlProps/ctrlProp12.xml><?xml version="1.0" encoding="utf-8"?>
<formControlPr xmlns="http://schemas.microsoft.com/office/spreadsheetml/2009/9/main" objectType="CheckBox" checked="Checked" fmlaLink="DATA!$AF$118" lockText="1" noThreeD="1"/>
</file>

<file path=xl/ctrlProps/ctrlProp13.xml><?xml version="1.0" encoding="utf-8"?>
<formControlPr xmlns="http://schemas.microsoft.com/office/spreadsheetml/2009/9/main" objectType="CheckBox" checked="Checked" fmlaLink="DATA!$AG$118" lockText="1" noThreeD="1"/>
</file>

<file path=xl/ctrlProps/ctrlProp14.xml><?xml version="1.0" encoding="utf-8"?>
<formControlPr xmlns="http://schemas.microsoft.com/office/spreadsheetml/2009/9/main" objectType="CheckBox" checked="Checked" fmlaLink="DATA!$AH$118" lockText="1" noThreeD="1"/>
</file>

<file path=xl/ctrlProps/ctrlProp15.xml><?xml version="1.0" encoding="utf-8"?>
<formControlPr xmlns="http://schemas.microsoft.com/office/spreadsheetml/2009/9/main" objectType="CheckBox" checked="Checked" fmlaLink="DATA!$AI$118" lockText="1" noThreeD="1"/>
</file>

<file path=xl/ctrlProps/ctrlProp16.xml><?xml version="1.0" encoding="utf-8"?>
<formControlPr xmlns="http://schemas.microsoft.com/office/spreadsheetml/2009/9/main" objectType="CheckBox" checked="Checked" fmlaLink="DATA!$AJ$118" lockText="1" noThreeD="1"/>
</file>

<file path=xl/ctrlProps/ctrlProp17.xml><?xml version="1.0" encoding="utf-8"?>
<formControlPr xmlns="http://schemas.microsoft.com/office/spreadsheetml/2009/9/main" objectType="CheckBox" checked="Checked" fmlaLink="DATA!$AK$118" lockText="1" noThreeD="1"/>
</file>

<file path=xl/ctrlProps/ctrlProp18.xml><?xml version="1.0" encoding="utf-8"?>
<formControlPr xmlns="http://schemas.microsoft.com/office/spreadsheetml/2009/9/main" objectType="CheckBox" checked="Checked" fmlaLink="DATA!$M$220" lockText="1" noThreeD="1"/>
</file>

<file path=xl/ctrlProps/ctrlProp19.xml><?xml version="1.0" encoding="utf-8"?>
<formControlPr xmlns="http://schemas.microsoft.com/office/spreadsheetml/2009/9/main" objectType="CheckBox" checked="Checked" fmlaLink="DATA!$N$220" lockText="1" noThreeD="1"/>
</file>

<file path=xl/ctrlProps/ctrlProp20.xml><?xml version="1.0" encoding="utf-8"?>
<formControlPr xmlns="http://schemas.microsoft.com/office/spreadsheetml/2009/9/main" objectType="CheckBox" checked="Checked" fmlaLink="DATA!$O$220" lockText="1" noThreeD="1"/>
</file>

<file path=xl/ctrlProps/ctrlProp21.xml><?xml version="1.0" encoding="utf-8"?>
<formControlPr xmlns="http://schemas.microsoft.com/office/spreadsheetml/2009/9/main" objectType="CheckBox" checked="Checked" fmlaLink="DATA!$P$220" lockText="1" noThreeD="1"/>
</file>

<file path=xl/ctrlProps/ctrlProp22.xml><?xml version="1.0" encoding="utf-8"?>
<formControlPr xmlns="http://schemas.microsoft.com/office/spreadsheetml/2009/9/main" objectType="CheckBox" checked="Checked" fmlaLink="DATA!$Q$220" lockText="1" noThreeD="1"/>
</file>

<file path=xl/ctrlProps/ctrlProp23.xml><?xml version="1.0" encoding="utf-8"?>
<formControlPr xmlns="http://schemas.microsoft.com/office/spreadsheetml/2009/9/main" objectType="CheckBox" checked="Checked" fmlaLink="DATA!$R$220" lockText="1" noThreeD="1"/>
</file>

<file path=xl/ctrlProps/ctrlProp24.xml><?xml version="1.0" encoding="utf-8"?>
<formControlPr xmlns="http://schemas.microsoft.com/office/spreadsheetml/2009/9/main" objectType="CheckBox" checked="Checked" fmlaLink="DATA!$S$220" lockText="1" noThreeD="1"/>
</file>

<file path=xl/ctrlProps/ctrlProp25.xml><?xml version="1.0" encoding="utf-8"?>
<formControlPr xmlns="http://schemas.microsoft.com/office/spreadsheetml/2009/9/main" objectType="CheckBox" checked="Checked" fmlaLink="DATA!$T$220" lockText="1" noThreeD="1"/>
</file>

<file path=xl/ctrlProps/ctrlProp26.xml><?xml version="1.0" encoding="utf-8"?>
<formControlPr xmlns="http://schemas.microsoft.com/office/spreadsheetml/2009/9/main" objectType="CheckBox" checked="Checked" fmlaLink="DATA!$U$220" lockText="1" noThreeD="1"/>
</file>

<file path=xl/ctrlProps/ctrlProp27.xml><?xml version="1.0" encoding="utf-8"?>
<formControlPr xmlns="http://schemas.microsoft.com/office/spreadsheetml/2009/9/main" objectType="CheckBox" checked="Checked" fmlaLink="DATA!$V$220" lockText="1" noThreeD="1"/>
</file>

<file path=xl/ctrlProps/ctrlProp28.xml><?xml version="1.0" encoding="utf-8"?>
<formControlPr xmlns="http://schemas.microsoft.com/office/spreadsheetml/2009/9/main" objectType="CheckBox" checked="Checked" fmlaLink="DATA!$F$321" lockText="1" noThreeD="1"/>
</file>

<file path=xl/ctrlProps/ctrlProp29.xml><?xml version="1.0" encoding="utf-8"?>
<formControlPr xmlns="http://schemas.microsoft.com/office/spreadsheetml/2009/9/main" objectType="CheckBox" checked="Checked" fmlaLink="DATA!$G$321" lockText="1" noThreeD="1"/>
</file>

<file path=xl/ctrlProps/ctrlProp30.xml><?xml version="1.0" encoding="utf-8"?>
<formControlPr xmlns="http://schemas.microsoft.com/office/spreadsheetml/2009/9/main" objectType="CheckBox" checked="Checked" fmlaLink="DATA!$H$321" lockText="1" noThreeD="1"/>
</file>

<file path=xl/ctrlProps/ctrlProp31.xml><?xml version="1.0" encoding="utf-8"?>
<formControlPr xmlns="http://schemas.microsoft.com/office/spreadsheetml/2009/9/main" objectType="CheckBox" checked="Checked" fmlaLink="DATA!$J$422" lockText="1" noThreeD="1"/>
</file>

<file path=xl/ctrlProps/ctrlProp32.xml><?xml version="1.0" encoding="utf-8"?>
<formControlPr xmlns="http://schemas.microsoft.com/office/spreadsheetml/2009/9/main" objectType="CheckBox" checked="Checked" fmlaLink="DATA!$K$422" lockText="1" noThreeD="1"/>
</file>

<file path=xl/ctrlProps/ctrlProp33.xml><?xml version="1.0" encoding="utf-8"?>
<formControlPr xmlns="http://schemas.microsoft.com/office/spreadsheetml/2009/9/main" objectType="CheckBox" checked="Checked" fmlaLink="DATA!$L$422" lockText="1" noThreeD="1"/>
</file>

<file path=xl/ctrlProps/ctrlProp34.xml><?xml version="1.0" encoding="utf-8"?>
<formControlPr xmlns="http://schemas.microsoft.com/office/spreadsheetml/2009/9/main" objectType="CheckBox" checked="Checked" fmlaLink="DATA!$M$422" lockText="1" noThreeD="1"/>
</file>

<file path=xl/ctrlProps/ctrlProp35.xml><?xml version="1.0" encoding="utf-8"?>
<formControlPr xmlns="http://schemas.microsoft.com/office/spreadsheetml/2009/9/main" objectType="CheckBox" checked="Checked" fmlaLink="DATA!$N$422" lockText="1" noThreeD="1"/>
</file>

<file path=xl/ctrlProps/ctrlProp36.xml><?xml version="1.0" encoding="utf-8"?>
<formControlPr xmlns="http://schemas.microsoft.com/office/spreadsheetml/2009/9/main" objectType="CheckBox" checked="Checked" fmlaLink="DATA!$O$422" lockText="1" noThreeD="1"/>
</file>

<file path=xl/ctrlProps/ctrlProp37.xml><?xml version="1.0" encoding="utf-8"?>
<formControlPr xmlns="http://schemas.microsoft.com/office/spreadsheetml/2009/9/main" objectType="CheckBox" checked="Checked" fmlaLink="DATA!$P$422" lockText="1" noThreeD="1"/>
</file>

<file path=xl/ctrlProps/ctrlProp38.xml><?xml version="1.0" encoding="utf-8"?>
<formControlPr xmlns="http://schemas.microsoft.com/office/spreadsheetml/2009/9/main" objectType="CheckBox" checked="Checked" fmlaLink="DATA!$N$523" lockText="1" noThreeD="1"/>
</file>

<file path=xl/ctrlProps/ctrlProp39.xml><?xml version="1.0" encoding="utf-8"?>
<formControlPr xmlns="http://schemas.microsoft.com/office/spreadsheetml/2009/9/main" objectType="CheckBox" checked="Checked" fmlaLink="DATA!$O$523" lockText="1" noThreeD="1"/>
</file>

<file path=xl/ctrlProps/ctrlProp40.xml><?xml version="1.0" encoding="utf-8"?>
<formControlPr xmlns="http://schemas.microsoft.com/office/spreadsheetml/2009/9/main" objectType="CheckBox" checked="Checked" fmlaLink="DATA!$P$523" lockText="1" noThreeD="1"/>
</file>

<file path=xl/ctrlProps/ctrlProp41.xml><?xml version="1.0" encoding="utf-8"?>
<formControlPr xmlns="http://schemas.microsoft.com/office/spreadsheetml/2009/9/main" objectType="CheckBox" checked="Checked" fmlaLink="DATA!$Q$523" lockText="1" noThreeD="1"/>
</file>

<file path=xl/ctrlProps/ctrlProp42.xml><?xml version="1.0" encoding="utf-8"?>
<formControlPr xmlns="http://schemas.microsoft.com/office/spreadsheetml/2009/9/main" objectType="CheckBox" checked="Checked" fmlaLink="DATA!$R$523" lockText="1" noThreeD="1"/>
</file>

<file path=xl/ctrlProps/ctrlProp43.xml><?xml version="1.0" encoding="utf-8"?>
<formControlPr xmlns="http://schemas.microsoft.com/office/spreadsheetml/2009/9/main" objectType="CheckBox" checked="Checked" fmlaLink="DATA!$S$523" lockText="1" noThreeD="1"/>
</file>

<file path=xl/ctrlProps/ctrlProp44.xml><?xml version="1.0" encoding="utf-8"?>
<formControlPr xmlns="http://schemas.microsoft.com/office/spreadsheetml/2009/9/main" objectType="CheckBox" checked="Checked" fmlaLink="DATA!$T$523" lockText="1" noThreeD="1"/>
</file>

<file path=xl/ctrlProps/ctrlProp45.xml><?xml version="1.0" encoding="utf-8"?>
<formControlPr xmlns="http://schemas.microsoft.com/office/spreadsheetml/2009/9/main" objectType="CheckBox" checked="Checked" fmlaLink="DATA!$U$523" lockText="1" noThreeD="1"/>
</file>

<file path=xl/ctrlProps/ctrlProp46.xml><?xml version="1.0" encoding="utf-8"?>
<formControlPr xmlns="http://schemas.microsoft.com/office/spreadsheetml/2009/9/main" objectType="CheckBox" checked="Checked" fmlaLink="DATA!$V$523" lockText="1" noThreeD="1"/>
</file>

<file path=xl/ctrlProps/ctrlProp47.xml><?xml version="1.0" encoding="utf-8"?>
<formControlPr xmlns="http://schemas.microsoft.com/office/spreadsheetml/2009/9/main" objectType="CheckBox" checked="Checked" fmlaLink="DATA!$W$523" lockText="1" noThreeD="1"/>
</file>

<file path=xl/ctrlProps/ctrlProp48.xml><?xml version="1.0" encoding="utf-8"?>
<formControlPr xmlns="http://schemas.microsoft.com/office/spreadsheetml/2009/9/main" objectType="CheckBox" checked="Checked" fmlaLink="DATA!$X$523" lockText="1" noThreeD="1"/>
</file>

<file path=xl/ctrlProps/ctrlProp49.xml><?xml version="1.0" encoding="utf-8"?>
<formControlPr xmlns="http://schemas.microsoft.com/office/spreadsheetml/2009/9/main" objectType="CheckBox" checked="Checked" fmlaLink="DATA!$R$624" lockText="1" noThreeD="1"/>
</file>

<file path=xl/ctrlProps/ctrlProp50.xml><?xml version="1.0" encoding="utf-8"?>
<formControlPr xmlns="http://schemas.microsoft.com/office/spreadsheetml/2009/9/main" objectType="CheckBox" checked="Checked" fmlaLink="DATA!$S$624" lockText="1" noThreeD="1"/>
</file>

<file path=xl/ctrlProps/ctrlProp51.xml><?xml version="1.0" encoding="utf-8"?>
<formControlPr xmlns="http://schemas.microsoft.com/office/spreadsheetml/2009/9/main" objectType="CheckBox" checked="Checked" fmlaLink="DATA!$T$624" lockText="1" noThreeD="1"/>
</file>

<file path=xl/ctrlProps/ctrlProp52.xml><?xml version="1.0" encoding="utf-8"?>
<formControlPr xmlns="http://schemas.microsoft.com/office/spreadsheetml/2009/9/main" objectType="CheckBox" checked="Checked" fmlaLink="DATA!$U$624" lockText="1" noThreeD="1"/>
</file>

<file path=xl/ctrlProps/ctrlProp53.xml><?xml version="1.0" encoding="utf-8"?>
<formControlPr xmlns="http://schemas.microsoft.com/office/spreadsheetml/2009/9/main" objectType="CheckBox" checked="Checked" fmlaLink="DATA!$V$624" lockText="1" noThreeD="1"/>
</file>

<file path=xl/ctrlProps/ctrlProp54.xml><?xml version="1.0" encoding="utf-8"?>
<formControlPr xmlns="http://schemas.microsoft.com/office/spreadsheetml/2009/9/main" objectType="CheckBox" checked="Checked" fmlaLink="DATA!$W$624" lockText="1" noThreeD="1"/>
</file>

<file path=xl/ctrlProps/ctrlProp55.xml><?xml version="1.0" encoding="utf-8"?>
<formControlPr xmlns="http://schemas.microsoft.com/office/spreadsheetml/2009/9/main" objectType="CheckBox" checked="Checked" fmlaLink="DATA!$X$624" lockText="1" noThreeD="1"/>
</file>

<file path=xl/ctrlProps/ctrlProp56.xml><?xml version="1.0" encoding="utf-8"?>
<formControlPr xmlns="http://schemas.microsoft.com/office/spreadsheetml/2009/9/main" objectType="CheckBox" checked="Checked" fmlaLink="DATA!$Y$624" lockText="1" noThreeD="1"/>
</file>

<file path=xl/ctrlProps/ctrlProp57.xml><?xml version="1.0" encoding="utf-8"?>
<formControlPr xmlns="http://schemas.microsoft.com/office/spreadsheetml/2009/9/main" objectType="CheckBox" checked="Checked" fmlaLink="DATA!$Z$624" lockText="1" noThreeD="1"/>
</file>

<file path=xl/ctrlProps/ctrlProp58.xml><?xml version="1.0" encoding="utf-8"?>
<formControlPr xmlns="http://schemas.microsoft.com/office/spreadsheetml/2009/9/main" objectType="CheckBox" checked="Checked" fmlaLink="DATA!$AA$624" lockText="1" noThreeD="1"/>
</file>

<file path=xl/ctrlProps/ctrlProp59.xml><?xml version="1.0" encoding="utf-8"?>
<formControlPr xmlns="http://schemas.microsoft.com/office/spreadsheetml/2009/9/main" objectType="CheckBox" checked="Checked" fmlaLink="DATA!$AB$624" lockText="1" noThreeD="1"/>
</file>

<file path=xl/ctrlProps/ctrlProp60.xml><?xml version="1.0" encoding="utf-8"?>
<formControlPr xmlns="http://schemas.microsoft.com/office/spreadsheetml/2009/9/main" objectType="CheckBox" checked="Checked" fmlaLink="DATA!$AC$624" lockText="1" noThreeD="1"/>
</file>

<file path=xl/ctrlProps/ctrlProp61.xml><?xml version="1.0" encoding="utf-8"?>
<formControlPr xmlns="http://schemas.microsoft.com/office/spreadsheetml/2009/9/main" objectType="CheckBox" checked="Checked" fmlaLink="DATA!$AD$624" lockText="1" noThreeD="1"/>
</file>

<file path=xl/ctrlProps/ctrlProp62.xml><?xml version="1.0" encoding="utf-8"?>
<formControlPr xmlns="http://schemas.microsoft.com/office/spreadsheetml/2009/9/main" objectType="CheckBox" checked="Checked" fmlaLink="DATA!$AE$624" lockText="1" noThreeD="1"/>
</file>

<file path=xl/ctrlProps/ctrlProp63.xml><?xml version="1.0" encoding="utf-8"?>
<formControlPr xmlns="http://schemas.microsoft.com/office/spreadsheetml/2009/9/main" objectType="CheckBox" checked="Checked" fmlaLink="DATA!$AF$624" lockText="1" noThreeD="1"/>
</file>

<file path=xl/ctrlProps/ctrlProp64.xml><?xml version="1.0" encoding="utf-8"?>
<formControlPr xmlns="http://schemas.microsoft.com/office/spreadsheetml/2009/9/main" objectType="CheckBox" checked="Checked" fmlaLink="DATA!$AH$725" lockText="1" noThreeD="1"/>
</file>

<file path=xl/ctrlProps/ctrlProp65.xml><?xml version="1.0" encoding="utf-8"?>
<formControlPr xmlns="http://schemas.microsoft.com/office/spreadsheetml/2009/9/main" objectType="CheckBox" checked="Checked" fmlaLink="DATA!$AI$725" lockText="1" noThreeD="1"/>
</file>

<file path=xl/ctrlProps/ctrlProp66.xml><?xml version="1.0" encoding="utf-8"?>
<formControlPr xmlns="http://schemas.microsoft.com/office/spreadsheetml/2009/9/main" objectType="CheckBox" checked="Checked" fmlaLink="DATA!$AJ$725" lockText="1" noThreeD="1"/>
</file>

<file path=xl/ctrlProps/ctrlProp67.xml><?xml version="1.0" encoding="utf-8"?>
<formControlPr xmlns="http://schemas.microsoft.com/office/spreadsheetml/2009/9/main" objectType="CheckBox" checked="Checked" fmlaLink="DATA!$AK$725" lockText="1" noThreeD="1"/>
</file>

<file path=xl/ctrlProps/ctrlProp68.xml><?xml version="1.0" encoding="utf-8"?>
<formControlPr xmlns="http://schemas.microsoft.com/office/spreadsheetml/2009/9/main" objectType="CheckBox" checked="Checked" fmlaLink="DATA!$AL$725" lockText="1" noThreeD="1"/>
</file>

<file path=xl/ctrlProps/ctrlProp69.xml><?xml version="1.0" encoding="utf-8"?>
<formControlPr xmlns="http://schemas.microsoft.com/office/spreadsheetml/2009/9/main" objectType="CheckBox" checked="Checked" fmlaLink="DATA!$AM$725" lockText="1" noThreeD="1"/>
</file>

<file path=xl/ctrlProps/ctrlProp70.xml><?xml version="1.0" encoding="utf-8"?>
<formControlPr xmlns="http://schemas.microsoft.com/office/spreadsheetml/2009/9/main" objectType="CheckBox" checked="Checked" fmlaLink="DATA!$AN$725" lockText="1" noThreeD="1"/>
</file>

<file path=xl/ctrlProps/ctrlProp71.xml><?xml version="1.0" encoding="utf-8"?>
<formControlPr xmlns="http://schemas.microsoft.com/office/spreadsheetml/2009/9/main" objectType="CheckBox" checked="Checked" fmlaLink="DATA!$AO$725" lockText="1" noThreeD="1"/>
</file>

<file path=xl/ctrlProps/ctrlProp72.xml><?xml version="1.0" encoding="utf-8"?>
<formControlPr xmlns="http://schemas.microsoft.com/office/spreadsheetml/2009/9/main" objectType="CheckBox" checked="Checked" fmlaLink="DATA!$AP$725" lockText="1" noThreeD="1"/>
</file>

<file path=xl/ctrlProps/ctrlProp73.xml><?xml version="1.0" encoding="utf-8"?>
<formControlPr xmlns="http://schemas.microsoft.com/office/spreadsheetml/2009/9/main" objectType="CheckBox" checked="Checked" fmlaLink="DATA!$AQ$725" lockText="1" noThreeD="1"/>
</file>

<file path=xl/ctrlProps/ctrlProp74.xml><?xml version="1.0" encoding="utf-8"?>
<formControlPr xmlns="http://schemas.microsoft.com/office/spreadsheetml/2009/9/main" objectType="CheckBox" checked="Checked" fmlaLink="DATA!$AR$725" lockText="1" noThreeD="1"/>
</file>

<file path=xl/ctrlProps/ctrlProp75.xml><?xml version="1.0" encoding="utf-8"?>
<formControlPr xmlns="http://schemas.microsoft.com/office/spreadsheetml/2009/9/main" objectType="CheckBox" checked="Checked" fmlaLink="DATA!$AS$725" lockText="1" noThreeD="1"/>
</file>

<file path=xl/ctrlProps/ctrlProp76.xml><?xml version="1.0" encoding="utf-8"?>
<formControlPr xmlns="http://schemas.microsoft.com/office/spreadsheetml/2009/9/main" objectType="CheckBox" checked="Checked" fmlaLink="DATA!$AT$725" lockText="1" noThreeD="1"/>
</file>

<file path=xl/ctrlProps/ctrlProp77.xml><?xml version="1.0" encoding="utf-8"?>
<formControlPr xmlns="http://schemas.microsoft.com/office/spreadsheetml/2009/9/main" objectType="CheckBox" checked="Checked" fmlaLink="DATA!$AU$725" lockText="1" noThreeD="1"/>
</file>

<file path=xl/ctrlProps/ctrlProp78.xml><?xml version="1.0" encoding="utf-8"?>
<formControlPr xmlns="http://schemas.microsoft.com/office/spreadsheetml/2009/9/main" objectType="CheckBox" checked="Checked" fmlaLink="DATA!$AV$725" lockText="1" noThreeD="1"/>
</file>

<file path=xl/ctrlProps/ctrlProp79.xml><?xml version="1.0" encoding="utf-8"?>
<formControlPr xmlns="http://schemas.microsoft.com/office/spreadsheetml/2009/9/main" objectType="CheckBox" checked="Checked" fmlaLink="DATA!$AW$725" lockText="1" noThreeD="1"/>
</file>

<file path=xl/ctrlProps/ctrlProp80.xml><?xml version="1.0" encoding="utf-8"?>
<formControlPr xmlns="http://schemas.microsoft.com/office/spreadsheetml/2009/9/main" objectType="CheckBox" checked="Checked" fmlaLink="DATA!$AX$725" lockText="1" noThreeD="1"/>
</file>

<file path=xl/ctrlProps/ctrlProp81.xml><?xml version="1.0" encoding="utf-8"?>
<formControlPr xmlns="http://schemas.microsoft.com/office/spreadsheetml/2009/9/main" objectType="CheckBox" checked="Checked" fmlaLink="DATA!$AY$725" lockText="1" noThreeD="1"/>
</file>

<file path=xl/ctrlProps/ctrlProp82.xml><?xml version="1.0" encoding="utf-8"?>
<formControlPr xmlns="http://schemas.microsoft.com/office/spreadsheetml/2009/9/main" objectType="CheckBox" checked="Checked" fmlaLink="DATA!$AZ$725" lockText="1" noThreeD="1"/>
</file>

<file path=xl/ctrlProps/ctrlProp83.xml><?xml version="1.0" encoding="utf-8"?>
<formControlPr xmlns="http://schemas.microsoft.com/office/spreadsheetml/2009/9/main" objectType="CheckBox" checked="Checked" fmlaLink="DATA!$BA$725" lockText="1" noThreeD="1"/>
</file>

<file path=xl/ctrlProps/ctrlProp84.xml><?xml version="1.0" encoding="utf-8"?>
<formControlPr xmlns="http://schemas.microsoft.com/office/spreadsheetml/2009/9/main" objectType="CheckBox" checked="Checked" fmlaLink="DATA!$BB$725" lockText="1" noThreeD="1"/>
</file>

<file path=xl/ctrlProps/ctrlProp85.xml><?xml version="1.0" encoding="utf-8"?>
<formControlPr xmlns="http://schemas.microsoft.com/office/spreadsheetml/2009/9/main" objectType="CheckBox" checked="Checked" fmlaLink="DATA!$BC$725" lockText="1" noThreeD="1"/>
</file>

<file path=xl/ctrlProps/ctrlProp86.xml><?xml version="1.0" encoding="utf-8"?>
<formControlPr xmlns="http://schemas.microsoft.com/office/spreadsheetml/2009/9/main" objectType="CheckBox" checked="Checked" fmlaLink="DATA!$BD$725" lockText="1" noThreeD="1"/>
</file>

<file path=xl/ctrlProps/ctrlProp87.xml><?xml version="1.0" encoding="utf-8"?>
<formControlPr xmlns="http://schemas.microsoft.com/office/spreadsheetml/2009/9/main" objectType="CheckBox" checked="Checked" fmlaLink="DATA!$BE$725" lockText="1" noThreeD="1"/>
</file>

<file path=xl/ctrlProps/ctrlProp88.xml><?xml version="1.0" encoding="utf-8"?>
<formControlPr xmlns="http://schemas.microsoft.com/office/spreadsheetml/2009/9/main" objectType="CheckBox" checked="Checked" fmlaLink="DATA!$BF$725" lockText="1" noThreeD="1"/>
</file>

<file path=xl/ctrlProps/ctrlProp89.xml><?xml version="1.0" encoding="utf-8"?>
<formControlPr xmlns="http://schemas.microsoft.com/office/spreadsheetml/2009/9/main" objectType="CheckBox" checked="Checked" fmlaLink="DATA!$BG$725" lockText="1" noThreeD="1"/>
</file>

<file path=xl/ctrlProps/ctrlProp90.xml><?xml version="1.0" encoding="utf-8"?>
<formControlPr xmlns="http://schemas.microsoft.com/office/spreadsheetml/2009/9/main" objectType="CheckBox" checked="Checked" fmlaLink="DATA!$BH$725" lockText="1" noThreeD="1"/>
</file>

<file path=xl/ctrlProps/ctrlProp91.xml><?xml version="1.0" encoding="utf-8"?>
<formControlPr xmlns="http://schemas.microsoft.com/office/spreadsheetml/2009/9/main" objectType="CheckBox" checked="Checked" fmlaLink="DATA!$BI$725" lockText="1" noThreeD="1"/>
</file>

<file path=xl/ctrlProps/ctrlProp92.xml><?xml version="1.0" encoding="utf-8"?>
<formControlPr xmlns="http://schemas.microsoft.com/office/spreadsheetml/2009/9/main" objectType="CheckBox" checked="Checked" fmlaLink="DATA!$BJ$725" lockText="1" noThreeD="1"/>
</file>

<file path=xl/ctrlProps/ctrlProp93.xml><?xml version="1.0" encoding="utf-8"?>
<formControlPr xmlns="http://schemas.microsoft.com/office/spreadsheetml/2009/9/main" objectType="CheckBox" checked="Checked" fmlaLink="DATA!$BK$725" lockText="1" noThreeD="1"/>
</file>

<file path=xl/ctrlProps/ctrlProp94.xml><?xml version="1.0" encoding="utf-8"?>
<formControlPr xmlns="http://schemas.microsoft.com/office/spreadsheetml/2009/9/main" objectType="CheckBox" checked="Checked" fmlaLink="DATA!$BL$725"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3.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chart" Target="../charts/chart1.xml"/><Relationship Id="rId1" Type="http://schemas.openxmlformats.org/officeDocument/2006/relationships/image" Target="../media/image1.png"/></Relationships>
</file>

<file path=xl/drawings/_rels/drawing25.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chart" Target="../charts/chart2.xml"/><Relationship Id="rId1" Type="http://schemas.openxmlformats.org/officeDocument/2006/relationships/image" Target="../media/image1.png"/></Relationships>
</file>

<file path=xl/drawings/_rels/drawing26.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chart" Target="../charts/chart3.xml"/><Relationship Id="rId1" Type="http://schemas.openxmlformats.org/officeDocument/2006/relationships/image" Target="../media/image1.png"/></Relationships>
</file>

<file path=xl/drawings/_rels/drawing27.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chart" Target="../charts/chart4.xml"/></Relationships>
</file>

<file path=xl/drawings/_rels/drawing29.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chart" Target="../charts/chart5.xml"/><Relationship Id="rId1" Type="http://schemas.openxmlformats.org/officeDocument/2006/relationships/image" Target="../media/image1.png"/></Relationships>
</file>

<file path=xl/drawings/_rels/drawing30.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chart" Target="../charts/chart6.xml"/><Relationship Id="rId1" Type="http://schemas.openxmlformats.org/officeDocument/2006/relationships/image" Target="../media/image1.png"/></Relationships>
</file>

<file path=xl/drawings/_rels/drawing3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chart" Target="../charts/chart7.xml"/><Relationship Id="rId1" Type="http://schemas.openxmlformats.org/officeDocument/2006/relationships/image" Target="../media/image1.png"/></Relationships>
</file>

<file path=xl/drawings/_rels/drawing32.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chart" Target="../charts/chart8.xml"/><Relationship Id="rId1" Type="http://schemas.openxmlformats.org/officeDocument/2006/relationships/image" Target="../media/image1.png"/></Relationships>
</file>

<file path=xl/drawings/_rels/drawing33.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chart" Target="../charts/chart9.xml"/><Relationship Id="rId1" Type="http://schemas.openxmlformats.org/officeDocument/2006/relationships/image" Target="../media/image1.png"/></Relationships>
</file>

<file path=xl/drawings/_rels/drawing34.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chart" Target="../charts/chart10.xml"/><Relationship Id="rId1" Type="http://schemas.openxmlformats.org/officeDocument/2006/relationships/image" Target="../media/image1.png"/></Relationships>
</file>

<file path=xl/drawings/_rels/drawing35.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chart" Target="../charts/chart11.xml"/><Relationship Id="rId1" Type="http://schemas.openxmlformats.org/officeDocument/2006/relationships/image" Target="../media/image1.png"/></Relationships>
</file>

<file path=xl/drawings/_rels/drawing3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9</xdr:col>
      <xdr:colOff>781162</xdr:colOff>
      <xdr:row>2</xdr:row>
      <xdr:rowOff>66675</xdr:rowOff>
    </xdr:from>
    <xdr:to>
      <xdr:col>11</xdr:col>
      <xdr:colOff>607696</xdr:colOff>
      <xdr:row>6</xdr:row>
      <xdr:rowOff>18394</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543912" y="561975"/>
          <a:ext cx="1645809" cy="864214"/>
        </a:xfrm>
        <a:prstGeom prst="rect">
          <a:avLst/>
        </a:prstGeom>
      </xdr:spPr>
    </xdr:pic>
    <xdr:clientData/>
  </xdr:twoCellAnchor>
  <xdr:twoCellAnchor editAs="oneCell">
    <xdr:from>
      <xdr:col>8</xdr:col>
      <xdr:colOff>409575</xdr:colOff>
      <xdr:row>2</xdr:row>
      <xdr:rowOff>57150</xdr:rowOff>
    </xdr:from>
    <xdr:to>
      <xdr:col>9</xdr:col>
      <xdr:colOff>542329</xdr:colOff>
      <xdr:row>6</xdr:row>
      <xdr:rowOff>112217</xdr:rowOff>
    </xdr:to>
    <xdr:pic>
      <xdr:nvPicPr>
        <xdr:cNvPr id="3" name="Imagen 2">
          <a:extLst>
            <a:ext uri="{FF2B5EF4-FFF2-40B4-BE49-F238E27FC236}">
              <a16:creationId xmlns:a16="http://schemas.microsoft.com/office/drawing/2014/main" id="{00000000-0008-0000-0000-000003000000}"/>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16672" t="22019" r="18710" b="20261"/>
        <a:stretch/>
      </xdr:blipFill>
      <xdr:spPr>
        <a:xfrm>
          <a:off x="6229350" y="581025"/>
          <a:ext cx="1066204" cy="95994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23</xdr:col>
      <xdr:colOff>226695</xdr:colOff>
      <xdr:row>0</xdr:row>
      <xdr:rowOff>68580</xdr:rowOff>
    </xdr:from>
    <xdr:to>
      <xdr:col>24</xdr:col>
      <xdr:colOff>480059</xdr:colOff>
      <xdr:row>2</xdr:row>
      <xdr:rowOff>230509</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123670" y="68580"/>
          <a:ext cx="853439" cy="489589"/>
        </a:xfrm>
        <a:prstGeom prst="rect">
          <a:avLst/>
        </a:prstGeom>
      </xdr:spPr>
    </xdr:pic>
    <xdr:clientData/>
  </xdr:twoCellAnchor>
  <xdr:twoCellAnchor editAs="oneCell">
    <xdr:from>
      <xdr:col>21</xdr:col>
      <xdr:colOff>571500</xdr:colOff>
      <xdr:row>0</xdr:row>
      <xdr:rowOff>0</xdr:rowOff>
    </xdr:from>
    <xdr:to>
      <xdr:col>23</xdr:col>
      <xdr:colOff>40703</xdr:colOff>
      <xdr:row>2</xdr:row>
      <xdr:rowOff>276271</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16672" t="22019" r="18710" b="20261"/>
        <a:stretch/>
      </xdr:blipFill>
      <xdr:spPr>
        <a:xfrm>
          <a:off x="13287375" y="0"/>
          <a:ext cx="650303" cy="6096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102872</xdr:colOff>
      <xdr:row>0</xdr:row>
      <xdr:rowOff>113212</xdr:rowOff>
    </xdr:from>
    <xdr:to>
      <xdr:col>5</xdr:col>
      <xdr:colOff>967741</xdr:colOff>
      <xdr:row>2</xdr:row>
      <xdr:rowOff>217991</xdr:rowOff>
    </xdr:to>
    <xdr:pic>
      <xdr:nvPicPr>
        <xdr:cNvPr id="2" name="Imagen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89197" y="113212"/>
          <a:ext cx="861059" cy="478159"/>
        </a:xfrm>
        <a:prstGeom prst="rect">
          <a:avLst/>
        </a:prstGeom>
      </xdr:spPr>
    </xdr:pic>
    <xdr:clientData/>
  </xdr:twoCellAnchor>
  <xdr:twoCellAnchor editAs="oneCell">
    <xdr:from>
      <xdr:col>4</xdr:col>
      <xdr:colOff>419100</xdr:colOff>
      <xdr:row>0</xdr:row>
      <xdr:rowOff>0</xdr:rowOff>
    </xdr:from>
    <xdr:to>
      <xdr:col>4</xdr:col>
      <xdr:colOff>1069403</xdr:colOff>
      <xdr:row>2</xdr:row>
      <xdr:rowOff>236266</xdr:rowOff>
    </xdr:to>
    <xdr:pic>
      <xdr:nvPicPr>
        <xdr:cNvPr id="3" name="Imagen 2">
          <a:extLst>
            <a:ext uri="{FF2B5EF4-FFF2-40B4-BE49-F238E27FC236}">
              <a16:creationId xmlns:a16="http://schemas.microsoft.com/office/drawing/2014/main" id="{00000000-0008-0000-0200-000003000000}"/>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16672" t="22019" r="18710" b="20261"/>
        <a:stretch/>
      </xdr:blipFill>
      <xdr:spPr>
        <a:xfrm>
          <a:off x="4229100" y="0"/>
          <a:ext cx="650303" cy="607741"/>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14</xdr:col>
      <xdr:colOff>7620</xdr:colOff>
      <xdr:row>0</xdr:row>
      <xdr:rowOff>9525</xdr:rowOff>
    </xdr:from>
    <xdr:to>
      <xdr:col>14</xdr:col>
      <xdr:colOff>659828</xdr:colOff>
      <xdr:row>2</xdr:row>
      <xdr:rowOff>287701</xdr:rowOff>
    </xdr:to>
    <xdr:pic>
      <xdr:nvPicPr>
        <xdr:cNvPr id="3" name="Imagen 2">
          <a:extLst>
            <a:ext uri="{FF2B5EF4-FFF2-40B4-BE49-F238E27FC236}">
              <a16:creationId xmlns:a16="http://schemas.microsoft.com/office/drawing/2014/main" id="{00000000-0008-0000-0300-000003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6672" t="22019" r="18710" b="20261"/>
        <a:stretch/>
      </xdr:blipFill>
      <xdr:spPr>
        <a:xfrm>
          <a:off x="12180570" y="9525"/>
          <a:ext cx="652208" cy="611551"/>
        </a:xfrm>
        <a:prstGeom prst="rect">
          <a:avLst/>
        </a:prstGeom>
      </xdr:spPr>
    </xdr:pic>
    <xdr:clientData/>
  </xdr:twoCellAnchor>
  <xdr:twoCellAnchor editAs="oneCell">
    <xdr:from>
      <xdr:col>15</xdr:col>
      <xdr:colOff>123825</xdr:colOff>
      <xdr:row>0</xdr:row>
      <xdr:rowOff>76200</xdr:rowOff>
    </xdr:from>
    <xdr:to>
      <xdr:col>15</xdr:col>
      <xdr:colOff>994409</xdr:colOff>
      <xdr:row>2</xdr:row>
      <xdr:rowOff>217174</xdr:rowOff>
    </xdr:to>
    <xdr:pic>
      <xdr:nvPicPr>
        <xdr:cNvPr id="4" name="Imagen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011150" y="76200"/>
          <a:ext cx="870584" cy="47434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14</xdr:col>
      <xdr:colOff>379095</xdr:colOff>
      <xdr:row>0</xdr:row>
      <xdr:rowOff>9525</xdr:rowOff>
    </xdr:from>
    <xdr:to>
      <xdr:col>15</xdr:col>
      <xdr:colOff>322643</xdr:colOff>
      <xdr:row>2</xdr:row>
      <xdr:rowOff>285796</xdr:rowOff>
    </xdr:to>
    <xdr:pic>
      <xdr:nvPicPr>
        <xdr:cNvPr id="3" name="Imagen 2">
          <a:extLst>
            <a:ext uri="{FF2B5EF4-FFF2-40B4-BE49-F238E27FC236}">
              <a16:creationId xmlns:a16="http://schemas.microsoft.com/office/drawing/2014/main" id="{00000000-0008-0000-0400-000003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6672" t="22019" r="18710" b="20261"/>
        <a:stretch/>
      </xdr:blipFill>
      <xdr:spPr>
        <a:xfrm>
          <a:off x="11056620" y="9525"/>
          <a:ext cx="657923" cy="609646"/>
        </a:xfrm>
        <a:prstGeom prst="rect">
          <a:avLst/>
        </a:prstGeom>
      </xdr:spPr>
    </xdr:pic>
    <xdr:clientData/>
  </xdr:twoCellAnchor>
  <xdr:twoCellAnchor editAs="oneCell">
    <xdr:from>
      <xdr:col>15</xdr:col>
      <xdr:colOff>542925</xdr:colOff>
      <xdr:row>0</xdr:row>
      <xdr:rowOff>76200</xdr:rowOff>
    </xdr:from>
    <xdr:to>
      <xdr:col>16</xdr:col>
      <xdr:colOff>697229</xdr:colOff>
      <xdr:row>2</xdr:row>
      <xdr:rowOff>217174</xdr:rowOff>
    </xdr:to>
    <xdr:pic>
      <xdr:nvPicPr>
        <xdr:cNvPr id="4" name="Imagen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1934825" y="76200"/>
          <a:ext cx="868679" cy="474349"/>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12</xdr:col>
      <xdr:colOff>762000</xdr:colOff>
      <xdr:row>0</xdr:row>
      <xdr:rowOff>0</xdr:rowOff>
    </xdr:from>
    <xdr:to>
      <xdr:col>13</xdr:col>
      <xdr:colOff>541718</xdr:colOff>
      <xdr:row>2</xdr:row>
      <xdr:rowOff>266746</xdr:rowOff>
    </xdr:to>
    <xdr:pic>
      <xdr:nvPicPr>
        <xdr:cNvPr id="3" name="Imagen 2">
          <a:extLst>
            <a:ext uri="{FF2B5EF4-FFF2-40B4-BE49-F238E27FC236}">
              <a16:creationId xmlns:a16="http://schemas.microsoft.com/office/drawing/2014/main" id="{00000000-0008-0000-0500-000003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6672" t="22019" r="18710" b="20261"/>
        <a:stretch/>
      </xdr:blipFill>
      <xdr:spPr>
        <a:xfrm>
          <a:off x="12811125" y="0"/>
          <a:ext cx="665543" cy="600121"/>
        </a:xfrm>
        <a:prstGeom prst="rect">
          <a:avLst/>
        </a:prstGeom>
      </xdr:spPr>
    </xdr:pic>
    <xdr:clientData/>
  </xdr:twoCellAnchor>
  <xdr:twoCellAnchor editAs="oneCell">
    <xdr:from>
      <xdr:col>13</xdr:col>
      <xdr:colOff>781050</xdr:colOff>
      <xdr:row>0</xdr:row>
      <xdr:rowOff>76200</xdr:rowOff>
    </xdr:from>
    <xdr:to>
      <xdr:col>14</xdr:col>
      <xdr:colOff>761999</xdr:colOff>
      <xdr:row>2</xdr:row>
      <xdr:rowOff>217174</xdr:rowOff>
    </xdr:to>
    <xdr:pic>
      <xdr:nvPicPr>
        <xdr:cNvPr id="4" name="Imagen 3">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716000" y="76200"/>
          <a:ext cx="866774" cy="474349"/>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12</xdr:col>
      <xdr:colOff>752475</xdr:colOff>
      <xdr:row>0</xdr:row>
      <xdr:rowOff>19050</xdr:rowOff>
    </xdr:from>
    <xdr:to>
      <xdr:col>13</xdr:col>
      <xdr:colOff>530288</xdr:colOff>
      <xdr:row>2</xdr:row>
      <xdr:rowOff>285796</xdr:rowOff>
    </xdr:to>
    <xdr:pic>
      <xdr:nvPicPr>
        <xdr:cNvPr id="3" name="Imagen 2">
          <a:extLst>
            <a:ext uri="{FF2B5EF4-FFF2-40B4-BE49-F238E27FC236}">
              <a16:creationId xmlns:a16="http://schemas.microsoft.com/office/drawing/2014/main" id="{00000000-0008-0000-0600-000003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6672" t="22019" r="18710" b="20261"/>
        <a:stretch/>
      </xdr:blipFill>
      <xdr:spPr>
        <a:xfrm>
          <a:off x="12801600" y="19050"/>
          <a:ext cx="663638" cy="600121"/>
        </a:xfrm>
        <a:prstGeom prst="rect">
          <a:avLst/>
        </a:prstGeom>
      </xdr:spPr>
    </xdr:pic>
    <xdr:clientData/>
  </xdr:twoCellAnchor>
  <xdr:twoCellAnchor editAs="oneCell">
    <xdr:from>
      <xdr:col>13</xdr:col>
      <xdr:colOff>723900</xdr:colOff>
      <xdr:row>0</xdr:row>
      <xdr:rowOff>95250</xdr:rowOff>
    </xdr:from>
    <xdr:to>
      <xdr:col>14</xdr:col>
      <xdr:colOff>706754</xdr:colOff>
      <xdr:row>2</xdr:row>
      <xdr:rowOff>234319</xdr:rowOff>
    </xdr:to>
    <xdr:pic>
      <xdr:nvPicPr>
        <xdr:cNvPr id="4" name="Imagen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658850" y="95250"/>
          <a:ext cx="868679" cy="472444"/>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12</xdr:col>
      <xdr:colOff>777240</xdr:colOff>
      <xdr:row>0</xdr:row>
      <xdr:rowOff>0</xdr:rowOff>
    </xdr:from>
    <xdr:to>
      <xdr:col>13</xdr:col>
      <xdr:colOff>562673</xdr:colOff>
      <xdr:row>2</xdr:row>
      <xdr:rowOff>268651</xdr:rowOff>
    </xdr:to>
    <xdr:pic>
      <xdr:nvPicPr>
        <xdr:cNvPr id="3" name="Imagen 2">
          <a:extLst>
            <a:ext uri="{FF2B5EF4-FFF2-40B4-BE49-F238E27FC236}">
              <a16:creationId xmlns:a16="http://schemas.microsoft.com/office/drawing/2014/main" id="{00000000-0008-0000-0700-000003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6672" t="22019" r="18710" b="20261"/>
        <a:stretch/>
      </xdr:blipFill>
      <xdr:spPr>
        <a:xfrm>
          <a:off x="12159615" y="0"/>
          <a:ext cx="671258" cy="602026"/>
        </a:xfrm>
        <a:prstGeom prst="rect">
          <a:avLst/>
        </a:prstGeom>
      </xdr:spPr>
    </xdr:pic>
    <xdr:clientData/>
  </xdr:twoCellAnchor>
  <xdr:twoCellAnchor editAs="oneCell">
    <xdr:from>
      <xdr:col>13</xdr:col>
      <xdr:colOff>752475</xdr:colOff>
      <xdr:row>0</xdr:row>
      <xdr:rowOff>104775</xdr:rowOff>
    </xdr:from>
    <xdr:to>
      <xdr:col>14</xdr:col>
      <xdr:colOff>727709</xdr:colOff>
      <xdr:row>2</xdr:row>
      <xdr:rowOff>249559</xdr:rowOff>
    </xdr:to>
    <xdr:pic>
      <xdr:nvPicPr>
        <xdr:cNvPr id="4" name="Imagen 3">
          <a:extLst>
            <a:ext uri="{FF2B5EF4-FFF2-40B4-BE49-F238E27FC236}">
              <a16:creationId xmlns:a16="http://schemas.microsoft.com/office/drawing/2014/main" id="{00000000-0008-0000-07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020675" y="104775"/>
          <a:ext cx="861059" cy="478159"/>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12</xdr:col>
      <xdr:colOff>619125</xdr:colOff>
      <xdr:row>0</xdr:row>
      <xdr:rowOff>0</xdr:rowOff>
    </xdr:from>
    <xdr:to>
      <xdr:col>13</xdr:col>
      <xdr:colOff>406463</xdr:colOff>
      <xdr:row>2</xdr:row>
      <xdr:rowOff>264841</xdr:rowOff>
    </xdr:to>
    <xdr:pic>
      <xdr:nvPicPr>
        <xdr:cNvPr id="3" name="Imagen 2">
          <a:extLst>
            <a:ext uri="{FF2B5EF4-FFF2-40B4-BE49-F238E27FC236}">
              <a16:creationId xmlns:a16="http://schemas.microsoft.com/office/drawing/2014/main" id="{00000000-0008-0000-0800-000003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6672" t="22019" r="18710" b="20261"/>
        <a:stretch/>
      </xdr:blipFill>
      <xdr:spPr>
        <a:xfrm>
          <a:off x="12077700" y="0"/>
          <a:ext cx="673163" cy="598216"/>
        </a:xfrm>
        <a:prstGeom prst="rect">
          <a:avLst/>
        </a:prstGeom>
      </xdr:spPr>
    </xdr:pic>
    <xdr:clientData/>
  </xdr:twoCellAnchor>
  <xdr:twoCellAnchor editAs="oneCell">
    <xdr:from>
      <xdr:col>13</xdr:col>
      <xdr:colOff>657225</xdr:colOff>
      <xdr:row>0</xdr:row>
      <xdr:rowOff>95250</xdr:rowOff>
    </xdr:from>
    <xdr:to>
      <xdr:col>14</xdr:col>
      <xdr:colOff>630554</xdr:colOff>
      <xdr:row>2</xdr:row>
      <xdr:rowOff>240034</xdr:rowOff>
    </xdr:to>
    <xdr:pic>
      <xdr:nvPicPr>
        <xdr:cNvPr id="4" name="Imagen 3">
          <a:extLst>
            <a:ext uri="{FF2B5EF4-FFF2-40B4-BE49-F238E27FC236}">
              <a16:creationId xmlns:a16="http://schemas.microsoft.com/office/drawing/2014/main" id="{00000000-0008-0000-08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001625" y="95250"/>
          <a:ext cx="859154" cy="478159"/>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15</xdr:col>
      <xdr:colOff>167640</xdr:colOff>
      <xdr:row>0</xdr:row>
      <xdr:rowOff>40005</xdr:rowOff>
    </xdr:from>
    <xdr:to>
      <xdr:col>15</xdr:col>
      <xdr:colOff>835088</xdr:colOff>
      <xdr:row>2</xdr:row>
      <xdr:rowOff>268651</xdr:rowOff>
    </xdr:to>
    <xdr:pic>
      <xdr:nvPicPr>
        <xdr:cNvPr id="3" name="Imagen 2">
          <a:extLst>
            <a:ext uri="{FF2B5EF4-FFF2-40B4-BE49-F238E27FC236}">
              <a16:creationId xmlns:a16="http://schemas.microsoft.com/office/drawing/2014/main" id="{00000000-0008-0000-0900-000003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6672" t="22019" r="18710" b="20261"/>
        <a:stretch/>
      </xdr:blipFill>
      <xdr:spPr>
        <a:xfrm>
          <a:off x="14264640" y="40005"/>
          <a:ext cx="667448" cy="600121"/>
        </a:xfrm>
        <a:prstGeom prst="rect">
          <a:avLst/>
        </a:prstGeom>
      </xdr:spPr>
    </xdr:pic>
    <xdr:clientData/>
  </xdr:twoCellAnchor>
  <xdr:twoCellAnchor editAs="oneCell">
    <xdr:from>
      <xdr:col>16</xdr:col>
      <xdr:colOff>76200</xdr:colOff>
      <xdr:row>0</xdr:row>
      <xdr:rowOff>133350</xdr:rowOff>
    </xdr:from>
    <xdr:to>
      <xdr:col>16</xdr:col>
      <xdr:colOff>933449</xdr:colOff>
      <xdr:row>2</xdr:row>
      <xdr:rowOff>247654</xdr:rowOff>
    </xdr:to>
    <xdr:pic>
      <xdr:nvPicPr>
        <xdr:cNvPr id="4" name="Imagen 3">
          <a:extLst>
            <a:ext uri="{FF2B5EF4-FFF2-40B4-BE49-F238E27FC236}">
              <a16:creationId xmlns:a16="http://schemas.microsoft.com/office/drawing/2014/main" id="{00000000-0008-0000-09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5220950" y="133350"/>
          <a:ext cx="857249" cy="485779"/>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643370</xdr:colOff>
      <xdr:row>0</xdr:row>
      <xdr:rowOff>108239</xdr:rowOff>
    </xdr:from>
    <xdr:to>
      <xdr:col>6</xdr:col>
      <xdr:colOff>181667</xdr:colOff>
      <xdr:row>2</xdr:row>
      <xdr:rowOff>216997</xdr:rowOff>
    </xdr:to>
    <xdr:pic>
      <xdr:nvPicPr>
        <xdr:cNvPr id="2" name="Imagen 1">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358370" y="108239"/>
          <a:ext cx="881322" cy="489758"/>
        </a:xfrm>
        <a:prstGeom prst="rect">
          <a:avLst/>
        </a:prstGeom>
      </xdr:spPr>
    </xdr:pic>
    <xdr:clientData/>
  </xdr:twoCellAnchor>
  <xdr:twoCellAnchor editAs="oneCell">
    <xdr:from>
      <xdr:col>4</xdr:col>
      <xdr:colOff>1217295</xdr:colOff>
      <xdr:row>0</xdr:row>
      <xdr:rowOff>0</xdr:rowOff>
    </xdr:from>
    <xdr:to>
      <xdr:col>5</xdr:col>
      <xdr:colOff>505523</xdr:colOff>
      <xdr:row>2</xdr:row>
      <xdr:rowOff>226741</xdr:rowOff>
    </xdr:to>
    <xdr:pic>
      <xdr:nvPicPr>
        <xdr:cNvPr id="3" name="Imagen 2">
          <a:extLst>
            <a:ext uri="{FF2B5EF4-FFF2-40B4-BE49-F238E27FC236}">
              <a16:creationId xmlns:a16="http://schemas.microsoft.com/office/drawing/2014/main" id="{00000000-0008-0000-0A00-000003000000}"/>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16672" t="22019" r="18710" b="20261"/>
        <a:stretch/>
      </xdr:blipFill>
      <xdr:spPr>
        <a:xfrm>
          <a:off x="5722620" y="0"/>
          <a:ext cx="669353" cy="598216"/>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13</xdr:col>
      <xdr:colOff>112395</xdr:colOff>
      <xdr:row>0</xdr:row>
      <xdr:rowOff>26670</xdr:rowOff>
    </xdr:from>
    <xdr:to>
      <xdr:col>14</xdr:col>
      <xdr:colOff>82613</xdr:colOff>
      <xdr:row>2</xdr:row>
      <xdr:rowOff>293416</xdr:rowOff>
    </xdr:to>
    <xdr:pic>
      <xdr:nvPicPr>
        <xdr:cNvPr id="3" name="Imagen 2">
          <a:extLst>
            <a:ext uri="{FF2B5EF4-FFF2-40B4-BE49-F238E27FC236}">
              <a16:creationId xmlns:a16="http://schemas.microsoft.com/office/drawing/2014/main" id="{00000000-0008-0000-0B00-000003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6672" t="22019" r="18710" b="20261"/>
        <a:stretch/>
      </xdr:blipFill>
      <xdr:spPr>
        <a:xfrm>
          <a:off x="10494645" y="26670"/>
          <a:ext cx="675068" cy="600121"/>
        </a:xfrm>
        <a:prstGeom prst="rect">
          <a:avLst/>
        </a:prstGeom>
      </xdr:spPr>
    </xdr:pic>
    <xdr:clientData/>
  </xdr:twoCellAnchor>
  <xdr:twoCellAnchor editAs="oneCell">
    <xdr:from>
      <xdr:col>14</xdr:col>
      <xdr:colOff>314325</xdr:colOff>
      <xdr:row>0</xdr:row>
      <xdr:rowOff>104775</xdr:rowOff>
    </xdr:from>
    <xdr:to>
      <xdr:col>15</xdr:col>
      <xdr:colOff>525087</xdr:colOff>
      <xdr:row>2</xdr:row>
      <xdr:rowOff>245918</xdr:rowOff>
    </xdr:to>
    <xdr:pic>
      <xdr:nvPicPr>
        <xdr:cNvPr id="4" name="Imagen 3">
          <a:extLst>
            <a:ext uri="{FF2B5EF4-FFF2-40B4-BE49-F238E27FC236}">
              <a16:creationId xmlns:a16="http://schemas.microsoft.com/office/drawing/2014/main" id="{00000000-0008-0000-0B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1401425" y="104775"/>
          <a:ext cx="915612" cy="474518"/>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9</xdr:col>
      <xdr:colOff>805817</xdr:colOff>
      <xdr:row>0</xdr:row>
      <xdr:rowOff>105592</xdr:rowOff>
    </xdr:from>
    <xdr:to>
      <xdr:col>10</xdr:col>
      <xdr:colOff>779146</xdr:colOff>
      <xdr:row>2</xdr:row>
      <xdr:rowOff>206561</xdr:rowOff>
    </xdr:to>
    <xdr:pic>
      <xdr:nvPicPr>
        <xdr:cNvPr id="2" name="Imagen 1">
          <a:extLst>
            <a:ext uri="{FF2B5EF4-FFF2-40B4-BE49-F238E27FC236}">
              <a16:creationId xmlns:a16="http://schemas.microsoft.com/office/drawing/2014/main" id="{00000000-0008-0000-0C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008997" y="103687"/>
          <a:ext cx="861059" cy="478159"/>
        </a:xfrm>
        <a:prstGeom prst="rect">
          <a:avLst/>
        </a:prstGeom>
      </xdr:spPr>
    </xdr:pic>
    <xdr:clientData/>
  </xdr:twoCellAnchor>
  <xdr:twoCellAnchor editAs="oneCell">
    <xdr:from>
      <xdr:col>8</xdr:col>
      <xdr:colOff>657225</xdr:colOff>
      <xdr:row>0</xdr:row>
      <xdr:rowOff>17145</xdr:rowOff>
    </xdr:from>
    <xdr:to>
      <xdr:col>9</xdr:col>
      <xdr:colOff>560768</xdr:colOff>
      <xdr:row>2</xdr:row>
      <xdr:rowOff>249601</xdr:rowOff>
    </xdr:to>
    <xdr:pic>
      <xdr:nvPicPr>
        <xdr:cNvPr id="3" name="Imagen 2">
          <a:extLst>
            <a:ext uri="{FF2B5EF4-FFF2-40B4-BE49-F238E27FC236}">
              <a16:creationId xmlns:a16="http://schemas.microsoft.com/office/drawing/2014/main" id="{00000000-0008-0000-0C00-000003000000}"/>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16672" t="22019" r="18710" b="20261"/>
        <a:stretch/>
      </xdr:blipFill>
      <xdr:spPr>
        <a:xfrm>
          <a:off x="10106025" y="17145"/>
          <a:ext cx="665543" cy="603931"/>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xdr:col>
      <xdr:colOff>1344932</xdr:colOff>
      <xdr:row>0</xdr:row>
      <xdr:rowOff>132262</xdr:rowOff>
    </xdr:from>
    <xdr:to>
      <xdr:col>5</xdr:col>
      <xdr:colOff>817246</xdr:colOff>
      <xdr:row>2</xdr:row>
      <xdr:rowOff>225611</xdr:rowOff>
    </xdr:to>
    <xdr:pic>
      <xdr:nvPicPr>
        <xdr:cNvPr id="2" name="Imagen 1">
          <a:extLst>
            <a:ext uri="{FF2B5EF4-FFF2-40B4-BE49-F238E27FC236}">
              <a16:creationId xmlns:a16="http://schemas.microsoft.com/office/drawing/2014/main" id="{00000000-0008-0000-0D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145407" y="132262"/>
          <a:ext cx="891539" cy="464824"/>
        </a:xfrm>
        <a:prstGeom prst="rect">
          <a:avLst/>
        </a:prstGeom>
      </xdr:spPr>
    </xdr:pic>
    <xdr:clientData/>
  </xdr:twoCellAnchor>
  <xdr:twoCellAnchor editAs="oneCell">
    <xdr:from>
      <xdr:col>4</xdr:col>
      <xdr:colOff>504825</xdr:colOff>
      <xdr:row>0</xdr:row>
      <xdr:rowOff>0</xdr:rowOff>
    </xdr:from>
    <xdr:to>
      <xdr:col>4</xdr:col>
      <xdr:colOff>1183703</xdr:colOff>
      <xdr:row>2</xdr:row>
      <xdr:rowOff>226741</xdr:rowOff>
    </xdr:to>
    <xdr:pic>
      <xdr:nvPicPr>
        <xdr:cNvPr id="3" name="Imagen 2">
          <a:extLst>
            <a:ext uri="{FF2B5EF4-FFF2-40B4-BE49-F238E27FC236}">
              <a16:creationId xmlns:a16="http://schemas.microsoft.com/office/drawing/2014/main" id="{00000000-0008-0000-0D00-000003000000}"/>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16672" t="22019" r="18710" b="20261"/>
        <a:stretch/>
      </xdr:blipFill>
      <xdr:spPr>
        <a:xfrm>
          <a:off x="4305300" y="0"/>
          <a:ext cx="678878" cy="598216"/>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xdr:col>
      <xdr:colOff>1228727</xdr:colOff>
      <xdr:row>0</xdr:row>
      <xdr:rowOff>113212</xdr:rowOff>
    </xdr:from>
    <xdr:to>
      <xdr:col>5</xdr:col>
      <xdr:colOff>706756</xdr:colOff>
      <xdr:row>2</xdr:row>
      <xdr:rowOff>210371</xdr:rowOff>
    </xdr:to>
    <xdr:pic>
      <xdr:nvPicPr>
        <xdr:cNvPr id="2" name="Imagen 1">
          <a:extLst>
            <a:ext uri="{FF2B5EF4-FFF2-40B4-BE49-F238E27FC236}">
              <a16:creationId xmlns:a16="http://schemas.microsoft.com/office/drawing/2014/main" id="{00000000-0008-0000-0E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021582" y="113212"/>
          <a:ext cx="901064" cy="464824"/>
        </a:xfrm>
        <a:prstGeom prst="rect">
          <a:avLst/>
        </a:prstGeom>
      </xdr:spPr>
    </xdr:pic>
    <xdr:clientData/>
  </xdr:twoCellAnchor>
  <xdr:twoCellAnchor editAs="oneCell">
    <xdr:from>
      <xdr:col>4</xdr:col>
      <xdr:colOff>400050</xdr:colOff>
      <xdr:row>0</xdr:row>
      <xdr:rowOff>0</xdr:rowOff>
    </xdr:from>
    <xdr:to>
      <xdr:col>4</xdr:col>
      <xdr:colOff>1078928</xdr:colOff>
      <xdr:row>2</xdr:row>
      <xdr:rowOff>226741</xdr:rowOff>
    </xdr:to>
    <xdr:pic>
      <xdr:nvPicPr>
        <xdr:cNvPr id="3" name="Imagen 2">
          <a:extLst>
            <a:ext uri="{FF2B5EF4-FFF2-40B4-BE49-F238E27FC236}">
              <a16:creationId xmlns:a16="http://schemas.microsoft.com/office/drawing/2014/main" id="{00000000-0008-0000-0E00-000003000000}"/>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16672" t="22019" r="18710" b="20261"/>
        <a:stretch/>
      </xdr:blipFill>
      <xdr:spPr>
        <a:xfrm>
          <a:off x="4200525" y="0"/>
          <a:ext cx="678878" cy="598216"/>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4</xdr:col>
      <xdr:colOff>1228727</xdr:colOff>
      <xdr:row>0</xdr:row>
      <xdr:rowOff>113212</xdr:rowOff>
    </xdr:from>
    <xdr:to>
      <xdr:col>5</xdr:col>
      <xdr:colOff>706756</xdr:colOff>
      <xdr:row>2</xdr:row>
      <xdr:rowOff>210371</xdr:rowOff>
    </xdr:to>
    <xdr:pic>
      <xdr:nvPicPr>
        <xdr:cNvPr id="2" name="Imagen 1">
          <a:extLst>
            <a:ext uri="{FF2B5EF4-FFF2-40B4-BE49-F238E27FC236}">
              <a16:creationId xmlns:a16="http://schemas.microsoft.com/office/drawing/2014/main" id="{00000000-0008-0000-0F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021582" y="113212"/>
          <a:ext cx="901064" cy="464824"/>
        </a:xfrm>
        <a:prstGeom prst="rect">
          <a:avLst/>
        </a:prstGeom>
      </xdr:spPr>
    </xdr:pic>
    <xdr:clientData/>
  </xdr:twoCellAnchor>
  <xdr:twoCellAnchor editAs="oneCell">
    <xdr:from>
      <xdr:col>4</xdr:col>
      <xdr:colOff>409575</xdr:colOff>
      <xdr:row>0</xdr:row>
      <xdr:rowOff>0</xdr:rowOff>
    </xdr:from>
    <xdr:to>
      <xdr:col>4</xdr:col>
      <xdr:colOff>1088453</xdr:colOff>
      <xdr:row>2</xdr:row>
      <xdr:rowOff>226741</xdr:rowOff>
    </xdr:to>
    <xdr:pic>
      <xdr:nvPicPr>
        <xdr:cNvPr id="3" name="Imagen 2">
          <a:extLst>
            <a:ext uri="{FF2B5EF4-FFF2-40B4-BE49-F238E27FC236}">
              <a16:creationId xmlns:a16="http://schemas.microsoft.com/office/drawing/2014/main" id="{00000000-0008-0000-0F00-000003000000}"/>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16672" t="22019" r="18710" b="20261"/>
        <a:stretch/>
      </xdr:blipFill>
      <xdr:spPr>
        <a:xfrm>
          <a:off x="4210050" y="0"/>
          <a:ext cx="678878" cy="598216"/>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4</xdr:col>
      <xdr:colOff>1228727</xdr:colOff>
      <xdr:row>0</xdr:row>
      <xdr:rowOff>113212</xdr:rowOff>
    </xdr:from>
    <xdr:to>
      <xdr:col>5</xdr:col>
      <xdr:colOff>706756</xdr:colOff>
      <xdr:row>2</xdr:row>
      <xdr:rowOff>210371</xdr:rowOff>
    </xdr:to>
    <xdr:pic>
      <xdr:nvPicPr>
        <xdr:cNvPr id="2" name="Imagen 1">
          <a:extLst>
            <a:ext uri="{FF2B5EF4-FFF2-40B4-BE49-F238E27FC236}">
              <a16:creationId xmlns:a16="http://schemas.microsoft.com/office/drawing/2014/main" id="{00000000-0008-0000-1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021582" y="113212"/>
          <a:ext cx="904874" cy="468634"/>
        </a:xfrm>
        <a:prstGeom prst="rect">
          <a:avLst/>
        </a:prstGeom>
      </xdr:spPr>
    </xdr:pic>
    <xdr:clientData/>
  </xdr:twoCellAnchor>
  <xdr:twoCellAnchor editAs="oneCell">
    <xdr:from>
      <xdr:col>4</xdr:col>
      <xdr:colOff>381000</xdr:colOff>
      <xdr:row>0</xdr:row>
      <xdr:rowOff>0</xdr:rowOff>
    </xdr:from>
    <xdr:to>
      <xdr:col>4</xdr:col>
      <xdr:colOff>1059878</xdr:colOff>
      <xdr:row>2</xdr:row>
      <xdr:rowOff>226741</xdr:rowOff>
    </xdr:to>
    <xdr:pic>
      <xdr:nvPicPr>
        <xdr:cNvPr id="3" name="Imagen 2">
          <a:extLst>
            <a:ext uri="{FF2B5EF4-FFF2-40B4-BE49-F238E27FC236}">
              <a16:creationId xmlns:a16="http://schemas.microsoft.com/office/drawing/2014/main" id="{00000000-0008-0000-1000-000003000000}"/>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16672" t="22019" r="18710" b="20261"/>
        <a:stretch/>
      </xdr:blipFill>
      <xdr:spPr>
        <a:xfrm>
          <a:off x="4181475" y="0"/>
          <a:ext cx="678878" cy="598216"/>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4</xdr:col>
      <xdr:colOff>1228727</xdr:colOff>
      <xdr:row>0</xdr:row>
      <xdr:rowOff>113212</xdr:rowOff>
    </xdr:from>
    <xdr:to>
      <xdr:col>5</xdr:col>
      <xdr:colOff>706756</xdr:colOff>
      <xdr:row>2</xdr:row>
      <xdr:rowOff>210371</xdr:rowOff>
    </xdr:to>
    <xdr:pic>
      <xdr:nvPicPr>
        <xdr:cNvPr id="2" name="Imagen 1">
          <a:extLst>
            <a:ext uri="{FF2B5EF4-FFF2-40B4-BE49-F238E27FC236}">
              <a16:creationId xmlns:a16="http://schemas.microsoft.com/office/drawing/2014/main" id="{00000000-0008-0000-1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021582" y="113212"/>
          <a:ext cx="901064" cy="464824"/>
        </a:xfrm>
        <a:prstGeom prst="rect">
          <a:avLst/>
        </a:prstGeom>
      </xdr:spPr>
    </xdr:pic>
    <xdr:clientData/>
  </xdr:twoCellAnchor>
  <xdr:twoCellAnchor editAs="oneCell">
    <xdr:from>
      <xdr:col>4</xdr:col>
      <xdr:colOff>428625</xdr:colOff>
      <xdr:row>0</xdr:row>
      <xdr:rowOff>0</xdr:rowOff>
    </xdr:from>
    <xdr:to>
      <xdr:col>4</xdr:col>
      <xdr:colOff>1107503</xdr:colOff>
      <xdr:row>2</xdr:row>
      <xdr:rowOff>226741</xdr:rowOff>
    </xdr:to>
    <xdr:pic>
      <xdr:nvPicPr>
        <xdr:cNvPr id="3" name="Imagen 2">
          <a:extLst>
            <a:ext uri="{FF2B5EF4-FFF2-40B4-BE49-F238E27FC236}">
              <a16:creationId xmlns:a16="http://schemas.microsoft.com/office/drawing/2014/main" id="{00000000-0008-0000-1100-000003000000}"/>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16672" t="22019" r="18710" b="20261"/>
        <a:stretch/>
      </xdr:blipFill>
      <xdr:spPr>
        <a:xfrm>
          <a:off x="4229100" y="0"/>
          <a:ext cx="678878" cy="598216"/>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4</xdr:col>
      <xdr:colOff>1228727</xdr:colOff>
      <xdr:row>0</xdr:row>
      <xdr:rowOff>113212</xdr:rowOff>
    </xdr:from>
    <xdr:to>
      <xdr:col>5</xdr:col>
      <xdr:colOff>706756</xdr:colOff>
      <xdr:row>2</xdr:row>
      <xdr:rowOff>210371</xdr:rowOff>
    </xdr:to>
    <xdr:pic>
      <xdr:nvPicPr>
        <xdr:cNvPr id="2" name="Imagen 1">
          <a:extLst>
            <a:ext uri="{FF2B5EF4-FFF2-40B4-BE49-F238E27FC236}">
              <a16:creationId xmlns:a16="http://schemas.microsoft.com/office/drawing/2014/main" id="{00000000-0008-0000-1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021582" y="113212"/>
          <a:ext cx="901064" cy="464824"/>
        </a:xfrm>
        <a:prstGeom prst="rect">
          <a:avLst/>
        </a:prstGeom>
      </xdr:spPr>
    </xdr:pic>
    <xdr:clientData/>
  </xdr:twoCellAnchor>
  <xdr:twoCellAnchor editAs="oneCell">
    <xdr:from>
      <xdr:col>4</xdr:col>
      <xdr:colOff>409575</xdr:colOff>
      <xdr:row>0</xdr:row>
      <xdr:rowOff>0</xdr:rowOff>
    </xdr:from>
    <xdr:to>
      <xdr:col>4</xdr:col>
      <xdr:colOff>1088453</xdr:colOff>
      <xdr:row>2</xdr:row>
      <xdr:rowOff>226741</xdr:rowOff>
    </xdr:to>
    <xdr:pic>
      <xdr:nvPicPr>
        <xdr:cNvPr id="3" name="Imagen 2">
          <a:extLst>
            <a:ext uri="{FF2B5EF4-FFF2-40B4-BE49-F238E27FC236}">
              <a16:creationId xmlns:a16="http://schemas.microsoft.com/office/drawing/2014/main" id="{00000000-0008-0000-1200-000003000000}"/>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16672" t="22019" r="18710" b="20261"/>
        <a:stretch/>
      </xdr:blipFill>
      <xdr:spPr>
        <a:xfrm>
          <a:off x="4210050" y="0"/>
          <a:ext cx="678878" cy="598216"/>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4</xdr:col>
      <xdr:colOff>1228727</xdr:colOff>
      <xdr:row>0</xdr:row>
      <xdr:rowOff>113212</xdr:rowOff>
    </xdr:from>
    <xdr:to>
      <xdr:col>5</xdr:col>
      <xdr:colOff>702946</xdr:colOff>
      <xdr:row>2</xdr:row>
      <xdr:rowOff>206561</xdr:rowOff>
    </xdr:to>
    <xdr:pic>
      <xdr:nvPicPr>
        <xdr:cNvPr id="2" name="Imagen 1">
          <a:extLst>
            <a:ext uri="{FF2B5EF4-FFF2-40B4-BE49-F238E27FC236}">
              <a16:creationId xmlns:a16="http://schemas.microsoft.com/office/drawing/2014/main" id="{00000000-0008-0000-1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021582" y="113212"/>
          <a:ext cx="901064" cy="464824"/>
        </a:xfrm>
        <a:prstGeom prst="rect">
          <a:avLst/>
        </a:prstGeom>
      </xdr:spPr>
    </xdr:pic>
    <xdr:clientData/>
  </xdr:twoCellAnchor>
  <xdr:twoCellAnchor editAs="oneCell">
    <xdr:from>
      <xdr:col>4</xdr:col>
      <xdr:colOff>323850</xdr:colOff>
      <xdr:row>0</xdr:row>
      <xdr:rowOff>0</xdr:rowOff>
    </xdr:from>
    <xdr:to>
      <xdr:col>4</xdr:col>
      <xdr:colOff>1002728</xdr:colOff>
      <xdr:row>2</xdr:row>
      <xdr:rowOff>224836</xdr:rowOff>
    </xdr:to>
    <xdr:pic>
      <xdr:nvPicPr>
        <xdr:cNvPr id="3" name="Imagen 2">
          <a:extLst>
            <a:ext uri="{FF2B5EF4-FFF2-40B4-BE49-F238E27FC236}">
              <a16:creationId xmlns:a16="http://schemas.microsoft.com/office/drawing/2014/main" id="{00000000-0008-0000-1300-000003000000}"/>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16672" t="22019" r="18710" b="20261"/>
        <a:stretch/>
      </xdr:blipFill>
      <xdr:spPr>
        <a:xfrm>
          <a:off x="4124325" y="0"/>
          <a:ext cx="678878" cy="596311"/>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4</xdr:col>
      <xdr:colOff>1228727</xdr:colOff>
      <xdr:row>0</xdr:row>
      <xdr:rowOff>113212</xdr:rowOff>
    </xdr:from>
    <xdr:to>
      <xdr:col>5</xdr:col>
      <xdr:colOff>706756</xdr:colOff>
      <xdr:row>2</xdr:row>
      <xdr:rowOff>210371</xdr:rowOff>
    </xdr:to>
    <xdr:pic>
      <xdr:nvPicPr>
        <xdr:cNvPr id="2" name="Imagen 1">
          <a:extLst>
            <a:ext uri="{FF2B5EF4-FFF2-40B4-BE49-F238E27FC236}">
              <a16:creationId xmlns:a16="http://schemas.microsoft.com/office/drawing/2014/main" id="{00000000-0008-0000-14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021582" y="113212"/>
          <a:ext cx="904874" cy="468634"/>
        </a:xfrm>
        <a:prstGeom prst="rect">
          <a:avLst/>
        </a:prstGeom>
      </xdr:spPr>
    </xdr:pic>
    <xdr:clientData/>
  </xdr:twoCellAnchor>
  <xdr:twoCellAnchor editAs="oneCell">
    <xdr:from>
      <xdr:col>4</xdr:col>
      <xdr:colOff>409575</xdr:colOff>
      <xdr:row>0</xdr:row>
      <xdr:rowOff>0</xdr:rowOff>
    </xdr:from>
    <xdr:to>
      <xdr:col>4</xdr:col>
      <xdr:colOff>1088453</xdr:colOff>
      <xdr:row>2</xdr:row>
      <xdr:rowOff>224836</xdr:rowOff>
    </xdr:to>
    <xdr:pic>
      <xdr:nvPicPr>
        <xdr:cNvPr id="3" name="Imagen 2">
          <a:extLst>
            <a:ext uri="{FF2B5EF4-FFF2-40B4-BE49-F238E27FC236}">
              <a16:creationId xmlns:a16="http://schemas.microsoft.com/office/drawing/2014/main" id="{00000000-0008-0000-1400-000003000000}"/>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16672" t="22019" r="18710" b="20261"/>
        <a:stretch/>
      </xdr:blipFill>
      <xdr:spPr>
        <a:xfrm>
          <a:off x="4210050" y="0"/>
          <a:ext cx="678878" cy="596311"/>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4</xdr:col>
      <xdr:colOff>706757</xdr:colOff>
      <xdr:row>0</xdr:row>
      <xdr:rowOff>84637</xdr:rowOff>
    </xdr:from>
    <xdr:to>
      <xdr:col>5</xdr:col>
      <xdr:colOff>712471</xdr:colOff>
      <xdr:row>2</xdr:row>
      <xdr:rowOff>179891</xdr:rowOff>
    </xdr:to>
    <xdr:pic>
      <xdr:nvPicPr>
        <xdr:cNvPr id="2" name="Imagen 1">
          <a:extLst>
            <a:ext uri="{FF2B5EF4-FFF2-40B4-BE49-F238E27FC236}">
              <a16:creationId xmlns:a16="http://schemas.microsoft.com/office/drawing/2014/main" id="{00000000-0008-0000-15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316857" y="84637"/>
          <a:ext cx="912494" cy="468634"/>
        </a:xfrm>
        <a:prstGeom prst="rect">
          <a:avLst/>
        </a:prstGeom>
      </xdr:spPr>
    </xdr:pic>
    <xdr:clientData/>
  </xdr:twoCellAnchor>
  <xdr:twoCellAnchor editAs="oneCell">
    <xdr:from>
      <xdr:col>3</xdr:col>
      <xdr:colOff>1276350</xdr:colOff>
      <xdr:row>0</xdr:row>
      <xdr:rowOff>0</xdr:rowOff>
    </xdr:from>
    <xdr:to>
      <xdr:col>4</xdr:col>
      <xdr:colOff>593153</xdr:colOff>
      <xdr:row>2</xdr:row>
      <xdr:rowOff>224836</xdr:rowOff>
    </xdr:to>
    <xdr:pic>
      <xdr:nvPicPr>
        <xdr:cNvPr id="3" name="Imagen 2">
          <a:extLst>
            <a:ext uri="{FF2B5EF4-FFF2-40B4-BE49-F238E27FC236}">
              <a16:creationId xmlns:a16="http://schemas.microsoft.com/office/drawing/2014/main" id="{00000000-0008-0000-1500-000003000000}"/>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16672" t="22019" r="18710" b="20261"/>
        <a:stretch/>
      </xdr:blipFill>
      <xdr:spPr>
        <a:xfrm>
          <a:off x="4524375" y="0"/>
          <a:ext cx="678878" cy="596311"/>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12</xdr:col>
      <xdr:colOff>411482</xdr:colOff>
      <xdr:row>0</xdr:row>
      <xdr:rowOff>88447</xdr:rowOff>
    </xdr:from>
    <xdr:to>
      <xdr:col>13</xdr:col>
      <xdr:colOff>506731</xdr:colOff>
      <xdr:row>2</xdr:row>
      <xdr:rowOff>174176</xdr:rowOff>
    </xdr:to>
    <xdr:pic>
      <xdr:nvPicPr>
        <xdr:cNvPr id="2" name="Imagen 1">
          <a:extLst>
            <a:ext uri="{FF2B5EF4-FFF2-40B4-BE49-F238E27FC236}">
              <a16:creationId xmlns:a16="http://schemas.microsoft.com/office/drawing/2014/main" id="{00000000-0008-0000-1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526907" y="88447"/>
          <a:ext cx="857249" cy="466729"/>
        </a:xfrm>
        <a:prstGeom prst="rect">
          <a:avLst/>
        </a:prstGeom>
      </xdr:spPr>
    </xdr:pic>
    <xdr:clientData/>
  </xdr:twoCellAnchor>
  <xdr:twoCellAnchor>
    <xdr:from>
      <xdr:col>0</xdr:col>
      <xdr:colOff>161925</xdr:colOff>
      <xdr:row>6</xdr:row>
      <xdr:rowOff>266699</xdr:rowOff>
    </xdr:from>
    <xdr:to>
      <xdr:col>13</xdr:col>
      <xdr:colOff>142875</xdr:colOff>
      <xdr:row>31</xdr:row>
      <xdr:rowOff>28574</xdr:rowOff>
    </xdr:to>
    <xdr:graphicFrame macro="">
      <xdr:nvGraphicFramePr>
        <xdr:cNvPr id="3" name="Chart 1">
          <a:extLst>
            <a:ext uri="{FF2B5EF4-FFF2-40B4-BE49-F238E27FC236}">
              <a16:creationId xmlns:a16="http://schemas.microsoft.com/office/drawing/2014/main" id="{00000000-0008-0000-16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11</xdr:col>
      <xdr:colOff>381000</xdr:colOff>
      <xdr:row>0</xdr:row>
      <xdr:rowOff>0</xdr:rowOff>
    </xdr:from>
    <xdr:to>
      <xdr:col>12</xdr:col>
      <xdr:colOff>265493</xdr:colOff>
      <xdr:row>2</xdr:row>
      <xdr:rowOff>224836</xdr:rowOff>
    </xdr:to>
    <xdr:pic>
      <xdr:nvPicPr>
        <xdr:cNvPr id="4" name="Imagen 3">
          <a:extLst>
            <a:ext uri="{FF2B5EF4-FFF2-40B4-BE49-F238E27FC236}">
              <a16:creationId xmlns:a16="http://schemas.microsoft.com/office/drawing/2014/main" id="{00000000-0008-0000-1600-000004000000}"/>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l="16672" t="22019" r="18710" b="20261"/>
        <a:stretch/>
      </xdr:blipFill>
      <xdr:spPr>
        <a:xfrm>
          <a:off x="9001125" y="0"/>
          <a:ext cx="675068" cy="596311"/>
        </a:xfrm>
        <a:prstGeom prst="rect">
          <a:avLst/>
        </a:prstGeom>
      </xdr:spPr>
    </xdr:pic>
    <xdr:clientData/>
  </xdr:twoCellAnchor>
</xdr:wsDr>
</file>

<file path=xl/drawings/drawing24.xml><?xml version="1.0" encoding="utf-8"?>
<c:userShapes xmlns:c="http://schemas.openxmlformats.org/drawingml/2006/chart">
  <cdr:relSizeAnchor xmlns:cdr="http://schemas.openxmlformats.org/drawingml/2006/chartDrawing">
    <cdr:from>
      <cdr:x>0.8297</cdr:x>
      <cdr:y>0.4431</cdr:y>
    </cdr:from>
    <cdr:to>
      <cdr:x>1</cdr:x>
      <cdr:y>0.50293</cdr:y>
    </cdr:to>
    <cdr:sp macro="" textlink="">
      <cdr:nvSpPr>
        <cdr:cNvPr id="198657" name="Text Box 1"/>
        <cdr:cNvSpPr txBox="1">
          <a:spLocks xmlns:a="http://schemas.openxmlformats.org/drawingml/2006/main" noChangeArrowheads="1" noTextEdit="1"/>
        </cdr:cNvSpPr>
      </cdr:nvSpPr>
      <cdr:spPr bwMode="auto">
        <a:xfrm xmlns:a="http://schemas.openxmlformats.org/drawingml/2006/main">
          <a:off x="8257083" y="1809353"/>
          <a:ext cx="1266606" cy="25021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36576" tIns="27432" rIns="36576" bIns="27432" anchor="ctr" upright="1"/>
        <a:lstStyle xmlns:a="http://schemas.openxmlformats.org/drawingml/2006/main"/>
        <a:p xmlns:a="http://schemas.openxmlformats.org/drawingml/2006/main">
          <a:pPr algn="ctr" rtl="0">
            <a:defRPr sz="1000"/>
          </a:pPr>
          <a:fld id="{ADCC1FC8-3104-49CC-B14B-0022374896B1}" type="TxLink">
            <a:rPr lang="es-PE" sz="1450" b="0" i="0" u="none" strike="noStrike" baseline="0">
              <a:solidFill>
                <a:srgbClr val="000000"/>
              </a:solidFill>
              <a:latin typeface="Tahoma"/>
              <a:ea typeface="Tahoma"/>
              <a:cs typeface="Tahoma"/>
            </a:rPr>
            <a:pPr algn="ctr" rtl="0">
              <a:defRPr sz="1000"/>
            </a:pPr>
            <a:t></a:t>
          </a:fld>
          <a:endParaRPr lang="es-PE" sz="1450" b="0" i="0" u="none" strike="noStrike" baseline="0">
            <a:solidFill>
              <a:srgbClr val="000000"/>
            </a:solidFill>
            <a:latin typeface="Tahoma"/>
            <a:ea typeface="Tahoma"/>
            <a:cs typeface="Tahoma"/>
          </a:endParaRPr>
        </a:p>
      </cdr:txBody>
    </cdr:sp>
  </cdr:relSizeAnchor>
  <cdr:relSizeAnchor xmlns:cdr="http://schemas.openxmlformats.org/drawingml/2006/chartDrawing">
    <cdr:from>
      <cdr:x>0.40473</cdr:x>
      <cdr:y>0.12854</cdr:y>
    </cdr:from>
    <cdr:to>
      <cdr:x>0.67795</cdr:x>
      <cdr:y>0.17446</cdr:y>
    </cdr:to>
    <cdr:sp macro="" textlink="">
      <cdr:nvSpPr>
        <cdr:cNvPr id="198660" name="Text Box 4"/>
        <cdr:cNvSpPr txBox="1">
          <a:spLocks xmlns:a="http://schemas.openxmlformats.org/drawingml/2006/main" noChangeArrowheads="1" noTextEdit="1"/>
        </cdr:cNvSpPr>
      </cdr:nvSpPr>
      <cdr:spPr bwMode="auto">
        <a:xfrm xmlns:a="http://schemas.openxmlformats.org/drawingml/2006/main">
          <a:off x="3008665" y="515058"/>
          <a:ext cx="2042379" cy="181885"/>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27432" tIns="22860" rIns="27432" bIns="22860" anchor="ctr" upright="1"/>
        <a:lstStyle xmlns:a="http://schemas.openxmlformats.org/drawingml/2006/main"/>
        <a:p xmlns:a="http://schemas.openxmlformats.org/drawingml/2006/main">
          <a:pPr algn="ctr" rtl="0">
            <a:defRPr sz="1000"/>
          </a:pPr>
          <a:fld id="{76F7C8AA-023C-49DE-A156-81C9E6CADAA6}" type="TxLink">
            <a:rPr lang="es-PE" sz="900" b="1" i="0" u="none" strike="noStrike" baseline="0">
              <a:solidFill>
                <a:srgbClr val="000000"/>
              </a:solidFill>
              <a:latin typeface="Arial"/>
              <a:cs typeface="Arial"/>
            </a:rPr>
            <a:pPr algn="ctr" rtl="0">
              <a:defRPr sz="1000"/>
            </a:pPr>
            <a:t></a:t>
          </a:fld>
          <a:endParaRPr lang="es-PE" sz="900" b="1" i="0" u="none" strike="noStrike" baseline="0">
            <a:solidFill>
              <a:srgbClr val="000000"/>
            </a:solidFill>
            <a:latin typeface="Arial"/>
            <a:cs typeface="Arial"/>
          </a:endParaRPr>
        </a:p>
      </cdr:txBody>
    </cdr:sp>
  </cdr:relSizeAnchor>
  <cdr:relSizeAnchor xmlns:cdr="http://schemas.openxmlformats.org/drawingml/2006/chartDrawing">
    <cdr:from>
      <cdr:x>0.07182</cdr:x>
      <cdr:y>0.1413</cdr:y>
    </cdr:from>
    <cdr:to>
      <cdr:x>0.16362</cdr:x>
      <cdr:y>0.18464</cdr:y>
    </cdr:to>
    <cdr:sp macro="" textlink="">
      <cdr:nvSpPr>
        <cdr:cNvPr id="2" name="Text Box 3">
          <a:extLst xmlns:a="http://schemas.openxmlformats.org/drawingml/2006/main">
            <a:ext uri="{FF2B5EF4-FFF2-40B4-BE49-F238E27FC236}">
              <a16:creationId xmlns:a16="http://schemas.microsoft.com/office/drawing/2014/main" id="{BF75B39E-A313-C2A7-FF07-C5440D98D48A}"/>
            </a:ext>
          </a:extLst>
        </cdr:cNvPr>
        <cdr:cNvSpPr txBox="1">
          <a:spLocks xmlns:a="http://schemas.openxmlformats.org/drawingml/2006/main" noChangeArrowheads="1" noTextEdit="1"/>
        </cdr:cNvSpPr>
      </cdr:nvSpPr>
      <cdr:spPr bwMode="auto">
        <a:xfrm xmlns:a="http://schemas.openxmlformats.org/drawingml/2006/main">
          <a:off x="708025" y="698500"/>
          <a:ext cx="904988" cy="214266"/>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wrap="square" lIns="27432" tIns="22860"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s-PE" b="1">
              <a:solidFill>
                <a:schemeClr val="bg1"/>
              </a:solidFill>
            </a:rPr>
            <a:t>7</a:t>
          </a:r>
          <a:r>
            <a:rPr lang="es-PE" b="1" baseline="0">
              <a:solidFill>
                <a:schemeClr val="bg1"/>
              </a:solidFill>
            </a:rPr>
            <a:t> 512,29 MW</a:t>
          </a:r>
          <a:endParaRPr lang="es-PE" b="1">
            <a:solidFill>
              <a:schemeClr val="bg1"/>
            </a:solidFill>
          </a:endParaRPr>
        </a:p>
      </cdr:txBody>
    </cdr:sp>
  </cdr:relSizeAnchor>
  <cdr:relSizeAnchor xmlns:cdr="http://schemas.openxmlformats.org/drawingml/2006/chartDrawing">
    <cdr:from>
      <cdr:x>0.8496</cdr:x>
      <cdr:y>0.27617</cdr:y>
    </cdr:from>
    <cdr:to>
      <cdr:x>0.9414</cdr:x>
      <cdr:y>0.31952</cdr:y>
    </cdr:to>
    <cdr:sp macro="" textlink="">
      <cdr:nvSpPr>
        <cdr:cNvPr id="3" name="Text Box 3">
          <a:extLst xmlns:a="http://schemas.openxmlformats.org/drawingml/2006/main">
            <a:ext uri="{FF2B5EF4-FFF2-40B4-BE49-F238E27FC236}">
              <a16:creationId xmlns:a16="http://schemas.microsoft.com/office/drawing/2014/main" id="{F5A37563-6608-8C47-364D-5B3FFF116630}"/>
            </a:ext>
          </a:extLst>
        </cdr:cNvPr>
        <cdr:cNvSpPr txBox="1">
          <a:spLocks xmlns:a="http://schemas.openxmlformats.org/drawingml/2006/main" noChangeArrowheads="1" noTextEdit="1"/>
        </cdr:cNvSpPr>
      </cdr:nvSpPr>
      <cdr:spPr bwMode="auto">
        <a:xfrm xmlns:a="http://schemas.openxmlformats.org/drawingml/2006/main">
          <a:off x="8375650" y="1365250"/>
          <a:ext cx="904988" cy="214266"/>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wrap="square" lIns="27432" tIns="22860"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s-PE" b="1" baseline="0">
              <a:solidFill>
                <a:schemeClr val="bg1"/>
              </a:solidFill>
            </a:rPr>
            <a:t>6 139,83MW</a:t>
          </a:r>
          <a:endParaRPr lang="es-PE" b="1">
            <a:solidFill>
              <a:schemeClr val="bg1"/>
            </a:solidFill>
          </a:endParaRPr>
        </a:p>
      </cdr:txBody>
    </cdr:sp>
  </cdr:relSizeAnchor>
  <cdr:relSizeAnchor xmlns:cdr="http://schemas.openxmlformats.org/drawingml/2006/chartDrawing">
    <cdr:from>
      <cdr:x>0.438</cdr:x>
      <cdr:y>0.45344</cdr:y>
    </cdr:from>
    <cdr:to>
      <cdr:x>0.5298</cdr:x>
      <cdr:y>0.49678</cdr:y>
    </cdr:to>
    <cdr:sp macro="" textlink="">
      <cdr:nvSpPr>
        <cdr:cNvPr id="4" name="Text Box 3">
          <a:extLst xmlns:a="http://schemas.openxmlformats.org/drawingml/2006/main">
            <a:ext uri="{FF2B5EF4-FFF2-40B4-BE49-F238E27FC236}">
              <a16:creationId xmlns:a16="http://schemas.microsoft.com/office/drawing/2014/main" id="{CF6DAB1C-B18A-8CFB-74EF-B53BF6882AD0}"/>
            </a:ext>
          </a:extLst>
        </cdr:cNvPr>
        <cdr:cNvSpPr txBox="1">
          <a:spLocks xmlns:a="http://schemas.openxmlformats.org/drawingml/2006/main" noChangeArrowheads="1" noTextEdit="1"/>
        </cdr:cNvSpPr>
      </cdr:nvSpPr>
      <cdr:spPr bwMode="auto">
        <a:xfrm xmlns:a="http://schemas.openxmlformats.org/drawingml/2006/main">
          <a:off x="4318000" y="2241550"/>
          <a:ext cx="904988" cy="214266"/>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wrap="square" lIns="27432" tIns="22860"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s-PE" b="1" baseline="0">
              <a:solidFill>
                <a:schemeClr val="bg1"/>
              </a:solidFill>
            </a:rPr>
            <a:t>166,21 GWh</a:t>
          </a:r>
          <a:endParaRPr lang="es-PE" b="1">
            <a:solidFill>
              <a:schemeClr val="bg1"/>
            </a:solidFill>
          </a:endParaRPr>
        </a:p>
      </cdr:txBody>
    </cdr:sp>
  </cdr:relSizeAnchor>
  <cdr:relSizeAnchor xmlns:cdr="http://schemas.openxmlformats.org/drawingml/2006/chartDrawing">
    <cdr:from>
      <cdr:x>0.41095</cdr:x>
      <cdr:y>0.51317</cdr:y>
    </cdr:from>
    <cdr:to>
      <cdr:x>0.57874</cdr:x>
      <cdr:y>0.55877</cdr:y>
    </cdr:to>
    <cdr:sp macro="" textlink="">
      <cdr:nvSpPr>
        <cdr:cNvPr id="5" name="Text Box 3">
          <a:extLst xmlns:a="http://schemas.openxmlformats.org/drawingml/2006/main">
            <a:ext uri="{FF2B5EF4-FFF2-40B4-BE49-F238E27FC236}">
              <a16:creationId xmlns:a16="http://schemas.microsoft.com/office/drawing/2014/main" id="{78A8B486-D50E-D72F-C6C4-B154CA482FE9}"/>
            </a:ext>
          </a:extLst>
        </cdr:cNvPr>
        <cdr:cNvSpPr txBox="1">
          <a:spLocks xmlns:a="http://schemas.openxmlformats.org/drawingml/2006/main" noChangeArrowheads="1" noTextEdit="1"/>
        </cdr:cNvSpPr>
      </cdr:nvSpPr>
      <cdr:spPr bwMode="auto">
        <a:xfrm xmlns:a="http://schemas.openxmlformats.org/drawingml/2006/main">
          <a:off x="4051299" y="2536825"/>
          <a:ext cx="1654175" cy="225426"/>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wrap="square" lIns="27432" tIns="22860"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es-PE" b="1" baseline="0">
              <a:solidFill>
                <a:schemeClr val="bg1"/>
              </a:solidFill>
            </a:rPr>
            <a:t>FACTOR DE CARGA: 0,922</a:t>
          </a:r>
          <a:endParaRPr lang="es-PE" b="1">
            <a:solidFill>
              <a:schemeClr val="bg1"/>
            </a:solidFill>
          </a:endParaRPr>
        </a:p>
      </cdr:txBody>
    </cdr:sp>
  </cdr:relSizeAnchor>
</c:userShapes>
</file>

<file path=xl/drawings/drawing25.xml><?xml version="1.0" encoding="utf-8"?>
<xdr:wsDr xmlns:xdr="http://schemas.openxmlformats.org/drawingml/2006/spreadsheetDrawing" xmlns:a="http://schemas.openxmlformats.org/drawingml/2006/main">
  <xdr:twoCellAnchor editAs="oneCell">
    <xdr:from>
      <xdr:col>12</xdr:col>
      <xdr:colOff>411482</xdr:colOff>
      <xdr:row>0</xdr:row>
      <xdr:rowOff>88447</xdr:rowOff>
    </xdr:from>
    <xdr:to>
      <xdr:col>13</xdr:col>
      <xdr:colOff>510541</xdr:colOff>
      <xdr:row>2</xdr:row>
      <xdr:rowOff>170366</xdr:rowOff>
    </xdr:to>
    <xdr:pic>
      <xdr:nvPicPr>
        <xdr:cNvPr id="2" name="Imagen 1">
          <a:extLst>
            <a:ext uri="{FF2B5EF4-FFF2-40B4-BE49-F238E27FC236}">
              <a16:creationId xmlns:a16="http://schemas.microsoft.com/office/drawing/2014/main" id="{00000000-0008-0000-17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526907" y="88447"/>
          <a:ext cx="857249" cy="466729"/>
        </a:xfrm>
        <a:prstGeom prst="rect">
          <a:avLst/>
        </a:prstGeom>
      </xdr:spPr>
    </xdr:pic>
    <xdr:clientData/>
  </xdr:twoCellAnchor>
  <xdr:twoCellAnchor>
    <xdr:from>
      <xdr:col>0</xdr:col>
      <xdr:colOff>209550</xdr:colOff>
      <xdr:row>5</xdr:row>
      <xdr:rowOff>104775</xdr:rowOff>
    </xdr:from>
    <xdr:to>
      <xdr:col>13</xdr:col>
      <xdr:colOff>676275</xdr:colOff>
      <xdr:row>30</xdr:row>
      <xdr:rowOff>19051</xdr:rowOff>
    </xdr:to>
    <xdr:graphicFrame macro="">
      <xdr:nvGraphicFramePr>
        <xdr:cNvPr id="4" name="Gráfico 3">
          <a:extLst>
            <a:ext uri="{FF2B5EF4-FFF2-40B4-BE49-F238E27FC236}">
              <a16:creationId xmlns:a16="http://schemas.microsoft.com/office/drawing/2014/main" id="{00000000-0008-0000-17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11</xdr:col>
      <xdr:colOff>333375</xdr:colOff>
      <xdr:row>0</xdr:row>
      <xdr:rowOff>0</xdr:rowOff>
    </xdr:from>
    <xdr:to>
      <xdr:col>12</xdr:col>
      <xdr:colOff>217868</xdr:colOff>
      <xdr:row>2</xdr:row>
      <xdr:rowOff>230551</xdr:rowOff>
    </xdr:to>
    <xdr:pic>
      <xdr:nvPicPr>
        <xdr:cNvPr id="3" name="Imagen 2">
          <a:extLst>
            <a:ext uri="{FF2B5EF4-FFF2-40B4-BE49-F238E27FC236}">
              <a16:creationId xmlns:a16="http://schemas.microsoft.com/office/drawing/2014/main" id="{00000000-0008-0000-1700-000003000000}"/>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l="16672" t="22019" r="18710" b="20261"/>
        <a:stretch/>
      </xdr:blipFill>
      <xdr:spPr>
        <a:xfrm>
          <a:off x="8953500" y="0"/>
          <a:ext cx="675068" cy="602026"/>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12</xdr:col>
      <xdr:colOff>411482</xdr:colOff>
      <xdr:row>0</xdr:row>
      <xdr:rowOff>88447</xdr:rowOff>
    </xdr:from>
    <xdr:to>
      <xdr:col>13</xdr:col>
      <xdr:colOff>510541</xdr:colOff>
      <xdr:row>2</xdr:row>
      <xdr:rowOff>170366</xdr:rowOff>
    </xdr:to>
    <xdr:pic>
      <xdr:nvPicPr>
        <xdr:cNvPr id="2" name="Imagen 1">
          <a:extLst>
            <a:ext uri="{FF2B5EF4-FFF2-40B4-BE49-F238E27FC236}">
              <a16:creationId xmlns:a16="http://schemas.microsoft.com/office/drawing/2014/main" id="{00000000-0008-0000-18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526907" y="88447"/>
          <a:ext cx="857249" cy="466729"/>
        </a:xfrm>
        <a:prstGeom prst="rect">
          <a:avLst/>
        </a:prstGeom>
      </xdr:spPr>
    </xdr:pic>
    <xdr:clientData/>
  </xdr:twoCellAnchor>
  <xdr:twoCellAnchor>
    <xdr:from>
      <xdr:col>0</xdr:col>
      <xdr:colOff>209550</xdr:colOff>
      <xdr:row>5</xdr:row>
      <xdr:rowOff>104775</xdr:rowOff>
    </xdr:from>
    <xdr:to>
      <xdr:col>13</xdr:col>
      <xdr:colOff>676275</xdr:colOff>
      <xdr:row>30</xdr:row>
      <xdr:rowOff>19051</xdr:rowOff>
    </xdr:to>
    <xdr:graphicFrame macro="">
      <xdr:nvGraphicFramePr>
        <xdr:cNvPr id="3" name="Gráfico 2">
          <a:extLst>
            <a:ext uri="{FF2B5EF4-FFF2-40B4-BE49-F238E27FC236}">
              <a16:creationId xmlns:a16="http://schemas.microsoft.com/office/drawing/2014/main" id="{00000000-0008-0000-18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11</xdr:col>
      <xdr:colOff>295275</xdr:colOff>
      <xdr:row>0</xdr:row>
      <xdr:rowOff>0</xdr:rowOff>
    </xdr:from>
    <xdr:to>
      <xdr:col>12</xdr:col>
      <xdr:colOff>179768</xdr:colOff>
      <xdr:row>2</xdr:row>
      <xdr:rowOff>230551</xdr:rowOff>
    </xdr:to>
    <xdr:pic>
      <xdr:nvPicPr>
        <xdr:cNvPr id="4" name="Imagen 3">
          <a:extLst>
            <a:ext uri="{FF2B5EF4-FFF2-40B4-BE49-F238E27FC236}">
              <a16:creationId xmlns:a16="http://schemas.microsoft.com/office/drawing/2014/main" id="{00000000-0008-0000-1800-000004000000}"/>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l="16672" t="22019" r="18710" b="20261"/>
        <a:stretch/>
      </xdr:blipFill>
      <xdr:spPr>
        <a:xfrm>
          <a:off x="8915400" y="0"/>
          <a:ext cx="675068" cy="602026"/>
        </a:xfrm>
        <a:prstGeom prst="rect">
          <a:avLst/>
        </a:prstGeom>
      </xdr:spPr>
    </xdr:pic>
    <xdr:clientData/>
  </xdr:twoCellAnchor>
</xdr:wsDr>
</file>

<file path=xl/drawings/drawing27.xml><?xml version="1.0" encoding="utf-8"?>
<xdr:wsDr xmlns:xdr="http://schemas.openxmlformats.org/drawingml/2006/spreadsheetDrawing" xmlns:a="http://schemas.openxmlformats.org/drawingml/2006/main">
  <xdr:twoCellAnchor>
    <xdr:from>
      <xdr:col>1</xdr:col>
      <xdr:colOff>20954</xdr:colOff>
      <xdr:row>5</xdr:row>
      <xdr:rowOff>116205</xdr:rowOff>
    </xdr:from>
    <xdr:to>
      <xdr:col>16</xdr:col>
      <xdr:colOff>22860</xdr:colOff>
      <xdr:row>32</xdr:row>
      <xdr:rowOff>7620</xdr:rowOff>
    </xdr:to>
    <xdr:graphicFrame macro="">
      <xdr:nvGraphicFramePr>
        <xdr:cNvPr id="4" name="Gráfico 3">
          <a:extLst>
            <a:ext uri="{FF2B5EF4-FFF2-40B4-BE49-F238E27FC236}">
              <a16:creationId xmlns:a16="http://schemas.microsoft.com/office/drawing/2014/main" id="{00000000-0008-0000-19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14</xdr:col>
      <xdr:colOff>556262</xdr:colOff>
      <xdr:row>0</xdr:row>
      <xdr:rowOff>103687</xdr:rowOff>
    </xdr:from>
    <xdr:to>
      <xdr:col>15</xdr:col>
      <xdr:colOff>666751</xdr:colOff>
      <xdr:row>2</xdr:row>
      <xdr:rowOff>189416</xdr:rowOff>
    </xdr:to>
    <xdr:pic>
      <xdr:nvPicPr>
        <xdr:cNvPr id="2" name="Imagen 1">
          <a:extLst>
            <a:ext uri="{FF2B5EF4-FFF2-40B4-BE49-F238E27FC236}">
              <a16:creationId xmlns:a16="http://schemas.microsoft.com/office/drawing/2014/main" id="{00000000-0008-0000-19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1559542" y="103687"/>
          <a:ext cx="895349" cy="459109"/>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13</xdr:col>
          <xdr:colOff>28575</xdr:colOff>
          <xdr:row>6</xdr:row>
          <xdr:rowOff>266700</xdr:rowOff>
        </xdr:from>
        <xdr:to>
          <xdr:col>14</xdr:col>
          <xdr:colOff>657225</xdr:colOff>
          <xdr:row>7</xdr:row>
          <xdr:rowOff>133350</xdr:rowOff>
        </xdr:to>
        <xdr:sp macro="" textlink="">
          <xdr:nvSpPr>
            <xdr:cNvPr id="26625" name="Check Box 1" hidden="1">
              <a:extLst>
                <a:ext uri="{63B3BB69-23CF-44E3-9099-C40C66FF867C}">
                  <a14:compatExt spid="_x0000_s26625"/>
                </a:ext>
                <a:ext uri="{FF2B5EF4-FFF2-40B4-BE49-F238E27FC236}">
                  <a16:creationId xmlns:a16="http://schemas.microsoft.com/office/drawing/2014/main" id="{00000000-0008-0000-1900-000001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BAGAZO - TV</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7</xdr:row>
          <xdr:rowOff>161925</xdr:rowOff>
        </xdr:from>
        <xdr:to>
          <xdr:col>14</xdr:col>
          <xdr:colOff>657225</xdr:colOff>
          <xdr:row>9</xdr:row>
          <xdr:rowOff>19050</xdr:rowOff>
        </xdr:to>
        <xdr:sp macro="" textlink="">
          <xdr:nvSpPr>
            <xdr:cNvPr id="26626" name="Check Box 2" hidden="1">
              <a:extLst>
                <a:ext uri="{63B3BB69-23CF-44E3-9099-C40C66FF867C}">
                  <a14:compatExt spid="_x0000_s26626"/>
                </a:ext>
                <a:ext uri="{FF2B5EF4-FFF2-40B4-BE49-F238E27FC236}">
                  <a16:creationId xmlns:a16="http://schemas.microsoft.com/office/drawing/2014/main" id="{00000000-0008-0000-1900-000002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BIOGÁS - MCI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9</xdr:row>
          <xdr:rowOff>47625</xdr:rowOff>
        </xdr:from>
        <xdr:to>
          <xdr:col>14</xdr:col>
          <xdr:colOff>657225</xdr:colOff>
          <xdr:row>10</xdr:row>
          <xdr:rowOff>85725</xdr:rowOff>
        </xdr:to>
        <xdr:sp macro="" textlink="">
          <xdr:nvSpPr>
            <xdr:cNvPr id="26627" name="Check Box 3" hidden="1">
              <a:extLst>
                <a:ext uri="{63B3BB69-23CF-44E3-9099-C40C66FF867C}">
                  <a14:compatExt spid="_x0000_s26627"/>
                </a:ext>
                <a:ext uri="{FF2B5EF4-FFF2-40B4-BE49-F238E27FC236}">
                  <a16:creationId xmlns:a16="http://schemas.microsoft.com/office/drawing/2014/main" id="{00000000-0008-0000-1900-000003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CARBÓN - TV</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38100</xdr:colOff>
          <xdr:row>10</xdr:row>
          <xdr:rowOff>123825</xdr:rowOff>
        </xdr:from>
        <xdr:to>
          <xdr:col>15</xdr:col>
          <xdr:colOff>742950</xdr:colOff>
          <xdr:row>11</xdr:row>
          <xdr:rowOff>161925</xdr:rowOff>
        </xdr:to>
        <xdr:sp macro="" textlink="">
          <xdr:nvSpPr>
            <xdr:cNvPr id="26628" name="Check Box 4" hidden="1">
              <a:extLst>
                <a:ext uri="{63B3BB69-23CF-44E3-9099-C40C66FF867C}">
                  <a14:compatExt spid="_x0000_s26628"/>
                </a:ext>
                <a:ext uri="{FF2B5EF4-FFF2-40B4-BE49-F238E27FC236}">
                  <a16:creationId xmlns:a16="http://schemas.microsoft.com/office/drawing/2014/main" id="{00000000-0008-0000-1900-000004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CCOMB - GAS - ENEL GENERACIÓN PERÚ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47625</xdr:colOff>
          <xdr:row>12</xdr:row>
          <xdr:rowOff>9525</xdr:rowOff>
        </xdr:from>
        <xdr:to>
          <xdr:col>14</xdr:col>
          <xdr:colOff>676275</xdr:colOff>
          <xdr:row>13</xdr:row>
          <xdr:rowOff>47625</xdr:rowOff>
        </xdr:to>
        <xdr:sp macro="" textlink="">
          <xdr:nvSpPr>
            <xdr:cNvPr id="26629" name="Check Box 5" hidden="1">
              <a:extLst>
                <a:ext uri="{63B3BB69-23CF-44E3-9099-C40C66FF867C}">
                  <a14:compatExt spid="_x0000_s26629"/>
                </a:ext>
                <a:ext uri="{FF2B5EF4-FFF2-40B4-BE49-F238E27FC236}">
                  <a16:creationId xmlns:a16="http://schemas.microsoft.com/office/drawing/2014/main" id="{00000000-0008-0000-1900-000005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CCOMB - GAS - ENGIE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38100</xdr:colOff>
          <xdr:row>13</xdr:row>
          <xdr:rowOff>38100</xdr:rowOff>
        </xdr:from>
        <xdr:to>
          <xdr:col>15</xdr:col>
          <xdr:colOff>228600</xdr:colOff>
          <xdr:row>14</xdr:row>
          <xdr:rowOff>104775</xdr:rowOff>
        </xdr:to>
        <xdr:sp macro="" textlink="">
          <xdr:nvSpPr>
            <xdr:cNvPr id="26630" name="Check Box 6" hidden="1">
              <a:extLst>
                <a:ext uri="{63B3BB69-23CF-44E3-9099-C40C66FF867C}">
                  <a14:compatExt spid="_x0000_s26630"/>
                </a:ext>
                <a:ext uri="{FF2B5EF4-FFF2-40B4-BE49-F238E27FC236}">
                  <a16:creationId xmlns:a16="http://schemas.microsoft.com/office/drawing/2014/main" id="{00000000-0008-0000-1900-000006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CCOMB - GAS - FENIX POWER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38100</xdr:colOff>
          <xdr:row>14</xdr:row>
          <xdr:rowOff>114300</xdr:rowOff>
        </xdr:from>
        <xdr:to>
          <xdr:col>14</xdr:col>
          <xdr:colOff>666750</xdr:colOff>
          <xdr:row>15</xdr:row>
          <xdr:rowOff>152400</xdr:rowOff>
        </xdr:to>
        <xdr:sp macro="" textlink="">
          <xdr:nvSpPr>
            <xdr:cNvPr id="26631" name="Check Box 7" hidden="1">
              <a:extLst>
                <a:ext uri="{63B3BB69-23CF-44E3-9099-C40C66FF867C}">
                  <a14:compatExt spid="_x0000_s26631"/>
                </a:ext>
                <a:ext uri="{FF2B5EF4-FFF2-40B4-BE49-F238E27FC236}">
                  <a16:creationId xmlns:a16="http://schemas.microsoft.com/office/drawing/2014/main" id="{00000000-0008-0000-1900-000007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CCOMB - GAS - KALLPA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38100</xdr:colOff>
          <xdr:row>15</xdr:row>
          <xdr:rowOff>142875</xdr:rowOff>
        </xdr:from>
        <xdr:to>
          <xdr:col>15</xdr:col>
          <xdr:colOff>200025</xdr:colOff>
          <xdr:row>17</xdr:row>
          <xdr:rowOff>28575</xdr:rowOff>
        </xdr:to>
        <xdr:sp macro="" textlink="">
          <xdr:nvSpPr>
            <xdr:cNvPr id="26632" name="Check Box 8" hidden="1">
              <a:extLst>
                <a:ext uri="{63B3BB69-23CF-44E3-9099-C40C66FF867C}">
                  <a14:compatExt spid="_x0000_s26632"/>
                </a:ext>
                <a:ext uri="{FF2B5EF4-FFF2-40B4-BE49-F238E27FC236}">
                  <a16:creationId xmlns:a16="http://schemas.microsoft.com/office/drawing/2014/main" id="{00000000-0008-0000-1900-000008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CCOMB - GAS - TERMOCHILCA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47625</xdr:colOff>
          <xdr:row>17</xdr:row>
          <xdr:rowOff>19050</xdr:rowOff>
        </xdr:from>
        <xdr:to>
          <xdr:col>14</xdr:col>
          <xdr:colOff>676275</xdr:colOff>
          <xdr:row>18</xdr:row>
          <xdr:rowOff>57150</xdr:rowOff>
        </xdr:to>
        <xdr:sp macro="" textlink="">
          <xdr:nvSpPr>
            <xdr:cNvPr id="26633" name="Check Box 9" hidden="1">
              <a:extLst>
                <a:ext uri="{63B3BB69-23CF-44E3-9099-C40C66FF867C}">
                  <a14:compatExt spid="_x0000_s26633"/>
                </a:ext>
                <a:ext uri="{FF2B5EF4-FFF2-40B4-BE49-F238E27FC236}">
                  <a16:creationId xmlns:a16="http://schemas.microsoft.com/office/drawing/2014/main" id="{00000000-0008-0000-1900-000009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DIESEL B5 - MCI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38100</xdr:colOff>
          <xdr:row>18</xdr:row>
          <xdr:rowOff>95250</xdr:rowOff>
        </xdr:from>
        <xdr:to>
          <xdr:col>14</xdr:col>
          <xdr:colOff>666750</xdr:colOff>
          <xdr:row>19</xdr:row>
          <xdr:rowOff>133350</xdr:rowOff>
        </xdr:to>
        <xdr:sp macro="" textlink="">
          <xdr:nvSpPr>
            <xdr:cNvPr id="26634" name="Check Box 10" hidden="1">
              <a:extLst>
                <a:ext uri="{63B3BB69-23CF-44E3-9099-C40C66FF867C}">
                  <a14:compatExt spid="_x0000_s26634"/>
                </a:ext>
                <a:ext uri="{FF2B5EF4-FFF2-40B4-BE49-F238E27FC236}">
                  <a16:creationId xmlns:a16="http://schemas.microsoft.com/office/drawing/2014/main" id="{00000000-0008-0000-1900-00000A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DIESEL B5 - TG</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38100</xdr:colOff>
          <xdr:row>19</xdr:row>
          <xdr:rowOff>142875</xdr:rowOff>
        </xdr:from>
        <xdr:to>
          <xdr:col>15</xdr:col>
          <xdr:colOff>66675</xdr:colOff>
          <xdr:row>21</xdr:row>
          <xdr:rowOff>19050</xdr:rowOff>
        </xdr:to>
        <xdr:sp macro="" textlink="">
          <xdr:nvSpPr>
            <xdr:cNvPr id="26635" name="Check Box 11" hidden="1">
              <a:extLst>
                <a:ext uri="{63B3BB69-23CF-44E3-9099-C40C66FF867C}">
                  <a14:compatExt spid="_x0000_s26635"/>
                </a:ext>
                <a:ext uri="{FF2B5EF4-FFF2-40B4-BE49-F238E27FC236}">
                  <a16:creationId xmlns:a16="http://schemas.microsoft.com/office/drawing/2014/main" id="{00000000-0008-0000-1900-00000B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EÓLICA - AEROGENERADOR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38100</xdr:colOff>
          <xdr:row>21</xdr:row>
          <xdr:rowOff>19050</xdr:rowOff>
        </xdr:from>
        <xdr:to>
          <xdr:col>14</xdr:col>
          <xdr:colOff>200025</xdr:colOff>
          <xdr:row>22</xdr:row>
          <xdr:rowOff>76200</xdr:rowOff>
        </xdr:to>
        <xdr:sp macro="" textlink="">
          <xdr:nvSpPr>
            <xdr:cNvPr id="26636" name="Check Box 12" hidden="1">
              <a:extLst>
                <a:ext uri="{63B3BB69-23CF-44E3-9099-C40C66FF867C}">
                  <a14:compatExt spid="_x0000_s26636"/>
                </a:ext>
                <a:ext uri="{FF2B5EF4-FFF2-40B4-BE49-F238E27FC236}">
                  <a16:creationId xmlns:a16="http://schemas.microsoft.com/office/drawing/2014/main" id="{00000000-0008-0000-1900-00000C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HIDRO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38100</xdr:colOff>
          <xdr:row>22</xdr:row>
          <xdr:rowOff>76200</xdr:rowOff>
        </xdr:from>
        <xdr:to>
          <xdr:col>15</xdr:col>
          <xdr:colOff>66675</xdr:colOff>
          <xdr:row>22</xdr:row>
          <xdr:rowOff>314325</xdr:rowOff>
        </xdr:to>
        <xdr:sp macro="" textlink="">
          <xdr:nvSpPr>
            <xdr:cNvPr id="26637" name="Check Box 13" hidden="1">
              <a:extLst>
                <a:ext uri="{63B3BB69-23CF-44E3-9099-C40C66FF867C}">
                  <a14:compatExt spid="_x0000_s26637"/>
                </a:ext>
                <a:ext uri="{FF2B5EF4-FFF2-40B4-BE49-F238E27FC236}">
                  <a16:creationId xmlns:a16="http://schemas.microsoft.com/office/drawing/2014/main" id="{00000000-0008-0000-1900-00000D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MCI - GAS - EGESUR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38100</xdr:colOff>
          <xdr:row>22</xdr:row>
          <xdr:rowOff>295275</xdr:rowOff>
        </xdr:from>
        <xdr:to>
          <xdr:col>15</xdr:col>
          <xdr:colOff>276225</xdr:colOff>
          <xdr:row>24</xdr:row>
          <xdr:rowOff>19050</xdr:rowOff>
        </xdr:to>
        <xdr:sp macro="" textlink="">
          <xdr:nvSpPr>
            <xdr:cNvPr id="26638" name="Check Box 14" hidden="1">
              <a:extLst>
                <a:ext uri="{63B3BB69-23CF-44E3-9099-C40C66FF867C}">
                  <a14:compatExt spid="_x0000_s26638"/>
                </a:ext>
                <a:ext uri="{FF2B5EF4-FFF2-40B4-BE49-F238E27FC236}">
                  <a16:creationId xmlns:a16="http://schemas.microsoft.com/office/drawing/2014/main" id="{00000000-0008-0000-1900-00000E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SOLAR - PANEL FOTOVOLTAICO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47625</xdr:colOff>
          <xdr:row>24</xdr:row>
          <xdr:rowOff>28575</xdr:rowOff>
        </xdr:from>
        <xdr:to>
          <xdr:col>15</xdr:col>
          <xdr:colOff>571500</xdr:colOff>
          <xdr:row>25</xdr:row>
          <xdr:rowOff>95250</xdr:rowOff>
        </xdr:to>
        <xdr:sp macro="" textlink="">
          <xdr:nvSpPr>
            <xdr:cNvPr id="26639" name="Check Box 15" hidden="1">
              <a:extLst>
                <a:ext uri="{63B3BB69-23CF-44E3-9099-C40C66FF867C}">
                  <a14:compatExt spid="_x0000_s26639"/>
                </a:ext>
                <a:ext uri="{FF2B5EF4-FFF2-40B4-BE49-F238E27FC236}">
                  <a16:creationId xmlns:a16="http://schemas.microsoft.com/office/drawing/2014/main" id="{00000000-0008-0000-1900-00000F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TG - GAS - ENEL GENERACIÓN PERÚ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47625</xdr:colOff>
          <xdr:row>25</xdr:row>
          <xdr:rowOff>76200</xdr:rowOff>
        </xdr:from>
        <xdr:to>
          <xdr:col>15</xdr:col>
          <xdr:colOff>571500</xdr:colOff>
          <xdr:row>26</xdr:row>
          <xdr:rowOff>152400</xdr:rowOff>
        </xdr:to>
        <xdr:sp macro="" textlink="">
          <xdr:nvSpPr>
            <xdr:cNvPr id="26640" name="Check Box 16" hidden="1">
              <a:extLst>
                <a:ext uri="{63B3BB69-23CF-44E3-9099-C40C66FF867C}">
                  <a14:compatExt spid="_x0000_s26640"/>
                </a:ext>
                <a:ext uri="{FF2B5EF4-FFF2-40B4-BE49-F238E27FC236}">
                  <a16:creationId xmlns:a16="http://schemas.microsoft.com/office/drawing/2014/main" id="{00000000-0008-0000-1900-000010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TG - GAS - ENEL GENERACIÓN PIURA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47625</xdr:colOff>
          <xdr:row>26</xdr:row>
          <xdr:rowOff>133350</xdr:rowOff>
        </xdr:from>
        <xdr:to>
          <xdr:col>15</xdr:col>
          <xdr:colOff>285750</xdr:colOff>
          <xdr:row>28</xdr:row>
          <xdr:rowOff>19050</xdr:rowOff>
        </xdr:to>
        <xdr:sp macro="" textlink="">
          <xdr:nvSpPr>
            <xdr:cNvPr id="26641" name="Check Box 17" hidden="1">
              <a:extLst>
                <a:ext uri="{63B3BB69-23CF-44E3-9099-C40C66FF867C}">
                  <a14:compatExt spid="_x0000_s26641"/>
                </a:ext>
                <a:ext uri="{FF2B5EF4-FFF2-40B4-BE49-F238E27FC236}">
                  <a16:creationId xmlns:a16="http://schemas.microsoft.com/office/drawing/2014/main" id="{00000000-0008-0000-1900-000011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TG - GAS - TERMOSELVA</a:t>
              </a:r>
            </a:p>
          </xdr:txBody>
        </xdr:sp>
        <xdr:clientData/>
      </xdr:twoCellAnchor>
    </mc:Choice>
    <mc:Fallback/>
  </mc:AlternateContent>
  <xdr:twoCellAnchor editAs="oneCell">
    <xdr:from>
      <xdr:col>13</xdr:col>
      <xdr:colOff>542925</xdr:colOff>
      <xdr:row>0</xdr:row>
      <xdr:rowOff>0</xdr:rowOff>
    </xdr:from>
    <xdr:to>
      <xdr:col>14</xdr:col>
      <xdr:colOff>427418</xdr:colOff>
      <xdr:row>2</xdr:row>
      <xdr:rowOff>230551</xdr:rowOff>
    </xdr:to>
    <xdr:pic>
      <xdr:nvPicPr>
        <xdr:cNvPr id="3" name="Imagen 2">
          <a:extLst>
            <a:ext uri="{FF2B5EF4-FFF2-40B4-BE49-F238E27FC236}">
              <a16:creationId xmlns:a16="http://schemas.microsoft.com/office/drawing/2014/main" id="{00000000-0008-0000-1900-000003000000}"/>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l="16672" t="22019" r="18710" b="20261"/>
        <a:stretch/>
      </xdr:blipFill>
      <xdr:spPr>
        <a:xfrm>
          <a:off x="10744200" y="0"/>
          <a:ext cx="675068" cy="602026"/>
        </a:xfrm>
        <a:prstGeom prst="rect">
          <a:avLst/>
        </a:prstGeom>
      </xdr:spPr>
    </xdr:pic>
    <xdr:clientData/>
  </xdr:twoCellAnchor>
</xdr:wsDr>
</file>

<file path=xl/drawings/drawing28.xml><?xml version="1.0" encoding="utf-8"?>
<c:userShapes xmlns:c="http://schemas.openxmlformats.org/drawingml/2006/chart">
  <cdr:relSizeAnchor xmlns:cdr="http://schemas.openxmlformats.org/drawingml/2006/chartDrawing">
    <cdr:from>
      <cdr:x>0.65752</cdr:x>
      <cdr:y>0.06027</cdr:y>
    </cdr:from>
    <cdr:to>
      <cdr:x>0.65752</cdr:x>
      <cdr:y>0.88517</cdr:y>
    </cdr:to>
    <cdr:cxnSp macro="">
      <cdr:nvCxnSpPr>
        <cdr:cNvPr id="5" name="Conector recto 4">
          <a:extLst xmlns:a="http://schemas.openxmlformats.org/drawingml/2006/main">
            <a:ext uri="{FF2B5EF4-FFF2-40B4-BE49-F238E27FC236}">
              <a16:creationId xmlns:a16="http://schemas.microsoft.com/office/drawing/2014/main" id="{58FB9F5A-6BE9-FE1D-C9AA-A5FFAE82B796}"/>
            </a:ext>
          </a:extLst>
        </cdr:cNvPr>
        <cdr:cNvCxnSpPr/>
      </cdr:nvCxnSpPr>
      <cdr:spPr>
        <a:xfrm xmlns:a="http://schemas.openxmlformats.org/drawingml/2006/main" flipV="1">
          <a:off x="8127991" y="318135"/>
          <a:ext cx="0" cy="4354441"/>
        </a:xfrm>
        <a:prstGeom xmlns:a="http://schemas.openxmlformats.org/drawingml/2006/main" prst="line">
          <a:avLst/>
        </a:prstGeom>
        <a:ln xmlns:a="http://schemas.openxmlformats.org/drawingml/2006/main">
          <a:solidFill>
            <a:schemeClr val="bg1"/>
          </a:solidFill>
          <a:prstDash val="dash"/>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dr:relSizeAnchor xmlns:cdr="http://schemas.openxmlformats.org/drawingml/2006/chartDrawing">
    <cdr:from>
      <cdr:x>0.66371</cdr:x>
      <cdr:y>0.69452</cdr:y>
    </cdr:from>
    <cdr:to>
      <cdr:x>0.73794</cdr:x>
      <cdr:y>0.75442</cdr:y>
    </cdr:to>
    <cdr:sp macro="" textlink="">
      <cdr:nvSpPr>
        <cdr:cNvPr id="6" name="CuadroTexto 5">
          <a:extLst xmlns:a="http://schemas.openxmlformats.org/drawingml/2006/main">
            <a:ext uri="{FF2B5EF4-FFF2-40B4-BE49-F238E27FC236}">
              <a16:creationId xmlns:a16="http://schemas.microsoft.com/office/drawing/2014/main" id="{46AE7C1F-F842-24F4-836B-DE978AE21BD2}"/>
            </a:ext>
          </a:extLst>
        </cdr:cNvPr>
        <cdr:cNvSpPr txBox="1"/>
      </cdr:nvSpPr>
      <cdr:spPr>
        <a:xfrm xmlns:a="http://schemas.openxmlformats.org/drawingml/2006/main">
          <a:off x="8204434" y="3666193"/>
          <a:ext cx="917598" cy="316198"/>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s-PE" sz="800">
              <a:solidFill>
                <a:schemeClr val="bg1"/>
              </a:solidFill>
              <a:latin typeface="Segoe UI" panose="020B0502040204020203" pitchFamily="34" charset="0"/>
              <a:cs typeface="Segoe UI" panose="020B0502040204020203" pitchFamily="34" charset="0"/>
            </a:rPr>
            <a:t>19:30 h</a:t>
          </a:r>
        </a:p>
      </cdr:txBody>
    </cdr:sp>
  </cdr:relSizeAnchor>
</c:userShapes>
</file>

<file path=xl/drawings/drawing29.xml><?xml version="1.0" encoding="utf-8"?>
<xdr:wsDr xmlns:xdr="http://schemas.openxmlformats.org/drawingml/2006/spreadsheetDrawing" xmlns:a="http://schemas.openxmlformats.org/drawingml/2006/main">
  <xdr:twoCellAnchor editAs="oneCell">
    <xdr:from>
      <xdr:col>10</xdr:col>
      <xdr:colOff>583512</xdr:colOff>
      <xdr:row>0</xdr:row>
      <xdr:rowOff>117105</xdr:rowOff>
    </xdr:from>
    <xdr:to>
      <xdr:col>11</xdr:col>
      <xdr:colOff>684477</xdr:colOff>
      <xdr:row>2</xdr:row>
      <xdr:rowOff>199024</xdr:rowOff>
    </xdr:to>
    <xdr:pic>
      <xdr:nvPicPr>
        <xdr:cNvPr id="2" name="Imagen 1">
          <a:extLst>
            <a:ext uri="{FF2B5EF4-FFF2-40B4-BE49-F238E27FC236}">
              <a16:creationId xmlns:a16="http://schemas.microsoft.com/office/drawing/2014/main" id="{00000000-0008-0000-1A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402295" y="117105"/>
          <a:ext cx="887812" cy="450826"/>
        </a:xfrm>
        <a:prstGeom prst="rect">
          <a:avLst/>
        </a:prstGeom>
      </xdr:spPr>
    </xdr:pic>
    <xdr:clientData/>
  </xdr:twoCellAnchor>
  <xdr:twoCellAnchor>
    <xdr:from>
      <xdr:col>1</xdr:col>
      <xdr:colOff>182216</xdr:colOff>
      <xdr:row>5</xdr:row>
      <xdr:rowOff>231913</xdr:rowOff>
    </xdr:from>
    <xdr:to>
      <xdr:col>12</xdr:col>
      <xdr:colOff>0</xdr:colOff>
      <xdr:row>28</xdr:row>
      <xdr:rowOff>7383</xdr:rowOff>
    </xdr:to>
    <xdr:graphicFrame macro="">
      <xdr:nvGraphicFramePr>
        <xdr:cNvPr id="4" name="Gráfico 3">
          <a:extLst>
            <a:ext uri="{FF2B5EF4-FFF2-40B4-BE49-F238E27FC236}">
              <a16:creationId xmlns:a16="http://schemas.microsoft.com/office/drawing/2014/main" id="{00000000-0008-0000-1A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9</xdr:col>
      <xdr:colOff>552450</xdr:colOff>
      <xdr:row>0</xdr:row>
      <xdr:rowOff>0</xdr:rowOff>
    </xdr:from>
    <xdr:to>
      <xdr:col>10</xdr:col>
      <xdr:colOff>436943</xdr:colOff>
      <xdr:row>2</xdr:row>
      <xdr:rowOff>230551</xdr:rowOff>
    </xdr:to>
    <xdr:pic>
      <xdr:nvPicPr>
        <xdr:cNvPr id="3" name="Imagen 2">
          <a:extLst>
            <a:ext uri="{FF2B5EF4-FFF2-40B4-BE49-F238E27FC236}">
              <a16:creationId xmlns:a16="http://schemas.microsoft.com/office/drawing/2014/main" id="{00000000-0008-0000-1A00-000003000000}"/>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l="16672" t="22019" r="18710" b="20261"/>
        <a:stretch/>
      </xdr:blipFill>
      <xdr:spPr>
        <a:xfrm>
          <a:off x="7591425" y="0"/>
          <a:ext cx="675068" cy="602026"/>
        </a:xfrm>
        <a:prstGeom prst="rect">
          <a:avLst/>
        </a:prstGeom>
      </xdr:spPr>
    </xdr:pic>
    <xdr:clientData/>
  </xdr:twoCellAnchor>
</xdr:wsDr>
</file>

<file path=xl/drawings/drawing30.xml><?xml version="1.0" encoding="utf-8"?>
<xdr:wsDr xmlns:xdr="http://schemas.openxmlformats.org/drawingml/2006/spreadsheetDrawing" xmlns:a="http://schemas.openxmlformats.org/drawingml/2006/main">
  <xdr:twoCellAnchor editAs="oneCell">
    <xdr:from>
      <xdr:col>12</xdr:col>
      <xdr:colOff>411482</xdr:colOff>
      <xdr:row>0</xdr:row>
      <xdr:rowOff>88447</xdr:rowOff>
    </xdr:from>
    <xdr:to>
      <xdr:col>13</xdr:col>
      <xdr:colOff>510541</xdr:colOff>
      <xdr:row>2</xdr:row>
      <xdr:rowOff>170366</xdr:rowOff>
    </xdr:to>
    <xdr:pic>
      <xdr:nvPicPr>
        <xdr:cNvPr id="2" name="Imagen 1">
          <a:extLst>
            <a:ext uri="{FF2B5EF4-FFF2-40B4-BE49-F238E27FC236}">
              <a16:creationId xmlns:a16="http://schemas.microsoft.com/office/drawing/2014/main" id="{00000000-0008-0000-1B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812657" y="88447"/>
          <a:ext cx="882014" cy="462919"/>
        </a:xfrm>
        <a:prstGeom prst="rect">
          <a:avLst/>
        </a:prstGeom>
      </xdr:spPr>
    </xdr:pic>
    <xdr:clientData/>
  </xdr:twoCellAnchor>
  <xdr:twoCellAnchor>
    <xdr:from>
      <xdr:col>1</xdr:col>
      <xdr:colOff>5715</xdr:colOff>
      <xdr:row>5</xdr:row>
      <xdr:rowOff>203835</xdr:rowOff>
    </xdr:from>
    <xdr:to>
      <xdr:col>13</xdr:col>
      <xdr:colOff>672465</xdr:colOff>
      <xdr:row>29</xdr:row>
      <xdr:rowOff>22861</xdr:rowOff>
    </xdr:to>
    <xdr:graphicFrame macro="">
      <xdr:nvGraphicFramePr>
        <xdr:cNvPr id="4" name="Chart 1">
          <a:extLst>
            <a:ext uri="{FF2B5EF4-FFF2-40B4-BE49-F238E27FC236}">
              <a16:creationId xmlns:a16="http://schemas.microsoft.com/office/drawing/2014/main" id="{00000000-0008-0000-1B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mc:AlternateContent xmlns:mc="http://schemas.openxmlformats.org/markup-compatibility/2006">
    <mc:Choice xmlns:a14="http://schemas.microsoft.com/office/drawing/2010/main" Requires="a14">
      <xdr:twoCellAnchor editAs="oneCell">
        <xdr:from>
          <xdr:col>11</xdr:col>
          <xdr:colOff>161925</xdr:colOff>
          <xdr:row>9</xdr:row>
          <xdr:rowOff>152400</xdr:rowOff>
        </xdr:from>
        <xdr:to>
          <xdr:col>13</xdr:col>
          <xdr:colOff>390525</xdr:colOff>
          <xdr:row>11</xdr:row>
          <xdr:rowOff>19050</xdr:rowOff>
        </xdr:to>
        <xdr:sp macro="" textlink="">
          <xdr:nvSpPr>
            <xdr:cNvPr id="28673" name="Check Box 1" hidden="1">
              <a:extLst>
                <a:ext uri="{63B3BB69-23CF-44E3-9099-C40C66FF867C}">
                  <a14:compatExt spid="_x0000_s28673"/>
                </a:ext>
                <a:ext uri="{FF2B5EF4-FFF2-40B4-BE49-F238E27FC236}">
                  <a16:creationId xmlns:a16="http://schemas.microsoft.com/office/drawing/2014/main" id="{00000000-0008-0000-1B00-000001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ACEROS AREQUIPA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171450</xdr:colOff>
          <xdr:row>11</xdr:row>
          <xdr:rowOff>19050</xdr:rowOff>
        </xdr:from>
        <xdr:to>
          <xdr:col>13</xdr:col>
          <xdr:colOff>514350</xdr:colOff>
          <xdr:row>12</xdr:row>
          <xdr:rowOff>76200</xdr:rowOff>
        </xdr:to>
        <xdr:sp macro="" textlink="">
          <xdr:nvSpPr>
            <xdr:cNvPr id="28674" name="Check Box 2" hidden="1">
              <a:extLst>
                <a:ext uri="{63B3BB69-23CF-44E3-9099-C40C66FF867C}">
                  <a14:compatExt spid="_x0000_s28674"/>
                </a:ext>
                <a:ext uri="{FF2B5EF4-FFF2-40B4-BE49-F238E27FC236}">
                  <a16:creationId xmlns:a16="http://schemas.microsoft.com/office/drawing/2014/main" id="{00000000-0008-0000-1B00-000002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ANGLO AMERICAN QUELLAVECO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190500</xdr:colOff>
          <xdr:row>12</xdr:row>
          <xdr:rowOff>76200</xdr:rowOff>
        </xdr:from>
        <xdr:to>
          <xdr:col>13</xdr:col>
          <xdr:colOff>533400</xdr:colOff>
          <xdr:row>13</xdr:row>
          <xdr:rowOff>133350</xdr:rowOff>
        </xdr:to>
        <xdr:sp macro="" textlink="">
          <xdr:nvSpPr>
            <xdr:cNvPr id="28675" name="Check Box 3" hidden="1">
              <a:extLst>
                <a:ext uri="{63B3BB69-23CF-44E3-9099-C40C66FF867C}">
                  <a14:compatExt spid="_x0000_s28675"/>
                </a:ext>
                <a:ext uri="{FF2B5EF4-FFF2-40B4-BE49-F238E27FC236}">
                  <a16:creationId xmlns:a16="http://schemas.microsoft.com/office/drawing/2014/main" id="{00000000-0008-0000-1B00-000003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COMPAÑÍA MINERA ANTAPACCAY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171450</xdr:colOff>
          <xdr:row>13</xdr:row>
          <xdr:rowOff>133350</xdr:rowOff>
        </xdr:from>
        <xdr:to>
          <xdr:col>13</xdr:col>
          <xdr:colOff>514350</xdr:colOff>
          <xdr:row>15</xdr:row>
          <xdr:rowOff>9525</xdr:rowOff>
        </xdr:to>
        <xdr:sp macro="" textlink="">
          <xdr:nvSpPr>
            <xdr:cNvPr id="28676" name="Check Box 4" hidden="1">
              <a:extLst>
                <a:ext uri="{63B3BB69-23CF-44E3-9099-C40C66FF867C}">
                  <a14:compatExt spid="_x0000_s28676"/>
                </a:ext>
                <a:ext uri="{FF2B5EF4-FFF2-40B4-BE49-F238E27FC236}">
                  <a16:creationId xmlns:a16="http://schemas.microsoft.com/office/drawing/2014/main" id="{00000000-0008-0000-1B00-000004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MINERA ANTAMINA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190500</xdr:colOff>
          <xdr:row>15</xdr:row>
          <xdr:rowOff>19050</xdr:rowOff>
        </xdr:from>
        <xdr:to>
          <xdr:col>13</xdr:col>
          <xdr:colOff>533400</xdr:colOff>
          <xdr:row>16</xdr:row>
          <xdr:rowOff>66675</xdr:rowOff>
        </xdr:to>
        <xdr:sp macro="" textlink="">
          <xdr:nvSpPr>
            <xdr:cNvPr id="28677" name="Check Box 5" hidden="1">
              <a:extLst>
                <a:ext uri="{63B3BB69-23CF-44E3-9099-C40C66FF867C}">
                  <a14:compatExt spid="_x0000_s28677"/>
                </a:ext>
                <a:ext uri="{FF2B5EF4-FFF2-40B4-BE49-F238E27FC236}">
                  <a16:creationId xmlns:a16="http://schemas.microsoft.com/office/drawing/2014/main" id="{00000000-0008-0000-1B00-000005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MINERA CERRO VERDE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190500</xdr:colOff>
          <xdr:row>16</xdr:row>
          <xdr:rowOff>76200</xdr:rowOff>
        </xdr:from>
        <xdr:to>
          <xdr:col>13</xdr:col>
          <xdr:colOff>533400</xdr:colOff>
          <xdr:row>17</xdr:row>
          <xdr:rowOff>133350</xdr:rowOff>
        </xdr:to>
        <xdr:sp macro="" textlink="">
          <xdr:nvSpPr>
            <xdr:cNvPr id="28678" name="Check Box 6" hidden="1">
              <a:extLst>
                <a:ext uri="{63B3BB69-23CF-44E3-9099-C40C66FF867C}">
                  <a14:compatExt spid="_x0000_s28678"/>
                </a:ext>
                <a:ext uri="{FF2B5EF4-FFF2-40B4-BE49-F238E27FC236}">
                  <a16:creationId xmlns:a16="http://schemas.microsoft.com/office/drawing/2014/main" id="{00000000-0008-0000-1B00-000006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MINERA CHINALCO PERÚ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190500</xdr:colOff>
          <xdr:row>17</xdr:row>
          <xdr:rowOff>142875</xdr:rowOff>
        </xdr:from>
        <xdr:to>
          <xdr:col>13</xdr:col>
          <xdr:colOff>533400</xdr:colOff>
          <xdr:row>19</xdr:row>
          <xdr:rowOff>19050</xdr:rowOff>
        </xdr:to>
        <xdr:sp macro="" textlink="">
          <xdr:nvSpPr>
            <xdr:cNvPr id="28679" name="Check Box 7" hidden="1">
              <a:extLst>
                <a:ext uri="{63B3BB69-23CF-44E3-9099-C40C66FF867C}">
                  <a14:compatExt spid="_x0000_s28679"/>
                </a:ext>
                <a:ext uri="{FF2B5EF4-FFF2-40B4-BE49-F238E27FC236}">
                  <a16:creationId xmlns:a16="http://schemas.microsoft.com/office/drawing/2014/main" id="{00000000-0008-0000-1B00-000007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MINERA LAS BAMBAS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171450</xdr:colOff>
          <xdr:row>19</xdr:row>
          <xdr:rowOff>28575</xdr:rowOff>
        </xdr:from>
        <xdr:to>
          <xdr:col>13</xdr:col>
          <xdr:colOff>609600</xdr:colOff>
          <xdr:row>20</xdr:row>
          <xdr:rowOff>85725</xdr:rowOff>
        </xdr:to>
        <xdr:sp macro="" textlink="">
          <xdr:nvSpPr>
            <xdr:cNvPr id="28680" name="Check Box 8" hidden="1">
              <a:extLst>
                <a:ext uri="{63B3BB69-23CF-44E3-9099-C40C66FF867C}">
                  <a14:compatExt spid="_x0000_s28680"/>
                </a:ext>
                <a:ext uri="{FF2B5EF4-FFF2-40B4-BE49-F238E27FC236}">
                  <a16:creationId xmlns:a16="http://schemas.microsoft.com/office/drawing/2014/main" id="{00000000-0008-0000-1B00-000008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NEXA RESOURCES CAJAMARQUILLA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190500</xdr:colOff>
          <xdr:row>20</xdr:row>
          <xdr:rowOff>95250</xdr:rowOff>
        </xdr:from>
        <xdr:to>
          <xdr:col>13</xdr:col>
          <xdr:colOff>533400</xdr:colOff>
          <xdr:row>21</xdr:row>
          <xdr:rowOff>142875</xdr:rowOff>
        </xdr:to>
        <xdr:sp macro="" textlink="">
          <xdr:nvSpPr>
            <xdr:cNvPr id="28681" name="Check Box 9" hidden="1">
              <a:extLst>
                <a:ext uri="{63B3BB69-23CF-44E3-9099-C40C66FF867C}">
                  <a14:compatExt spid="_x0000_s28681"/>
                </a:ext>
                <a:ext uri="{FF2B5EF4-FFF2-40B4-BE49-F238E27FC236}">
                  <a16:creationId xmlns:a16="http://schemas.microsoft.com/office/drawing/2014/main" id="{00000000-0008-0000-1B00-000009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SHOUGANG HIERRO PERÚ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200025</xdr:colOff>
          <xdr:row>21</xdr:row>
          <xdr:rowOff>152400</xdr:rowOff>
        </xdr:from>
        <xdr:to>
          <xdr:col>13</xdr:col>
          <xdr:colOff>542925</xdr:colOff>
          <xdr:row>22</xdr:row>
          <xdr:rowOff>209550</xdr:rowOff>
        </xdr:to>
        <xdr:sp macro="" textlink="">
          <xdr:nvSpPr>
            <xdr:cNvPr id="28682" name="Check Box 10" hidden="1">
              <a:extLst>
                <a:ext uri="{63B3BB69-23CF-44E3-9099-C40C66FF867C}">
                  <a14:compatExt spid="_x0000_s28682"/>
                </a:ext>
                <a:ext uri="{FF2B5EF4-FFF2-40B4-BE49-F238E27FC236}">
                  <a16:creationId xmlns:a16="http://schemas.microsoft.com/office/drawing/2014/main" id="{00000000-0008-0000-1B00-00000A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SOUTHERN PERÚ</a:t>
              </a:r>
            </a:p>
          </xdr:txBody>
        </xdr:sp>
        <xdr:clientData/>
      </xdr:twoCellAnchor>
    </mc:Choice>
    <mc:Fallback/>
  </mc:AlternateContent>
  <xdr:twoCellAnchor editAs="oneCell">
    <xdr:from>
      <xdr:col>11</xdr:col>
      <xdr:colOff>390525</xdr:colOff>
      <xdr:row>0</xdr:row>
      <xdr:rowOff>0</xdr:rowOff>
    </xdr:from>
    <xdr:to>
      <xdr:col>12</xdr:col>
      <xdr:colOff>275018</xdr:colOff>
      <xdr:row>2</xdr:row>
      <xdr:rowOff>230551</xdr:rowOff>
    </xdr:to>
    <xdr:pic>
      <xdr:nvPicPr>
        <xdr:cNvPr id="3" name="Imagen 2">
          <a:extLst>
            <a:ext uri="{FF2B5EF4-FFF2-40B4-BE49-F238E27FC236}">
              <a16:creationId xmlns:a16="http://schemas.microsoft.com/office/drawing/2014/main" id="{00000000-0008-0000-1B00-000003000000}"/>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l="16672" t="22019" r="18710" b="20261"/>
        <a:stretch/>
      </xdr:blipFill>
      <xdr:spPr>
        <a:xfrm>
          <a:off x="9010650" y="0"/>
          <a:ext cx="675068" cy="602026"/>
        </a:xfrm>
        <a:prstGeom prst="rect">
          <a:avLst/>
        </a:prstGeom>
      </xdr:spPr>
    </xdr:pic>
    <xdr:clientData/>
  </xdr:twoCellAnchor>
</xdr:wsDr>
</file>

<file path=xl/drawings/drawing31.xml><?xml version="1.0" encoding="utf-8"?>
<xdr:wsDr xmlns:xdr="http://schemas.openxmlformats.org/drawingml/2006/spreadsheetDrawing" xmlns:a="http://schemas.openxmlformats.org/drawingml/2006/main">
  <xdr:twoCellAnchor editAs="oneCell">
    <xdr:from>
      <xdr:col>12</xdr:col>
      <xdr:colOff>411482</xdr:colOff>
      <xdr:row>0</xdr:row>
      <xdr:rowOff>88447</xdr:rowOff>
    </xdr:from>
    <xdr:to>
      <xdr:col>13</xdr:col>
      <xdr:colOff>514351</xdr:colOff>
      <xdr:row>2</xdr:row>
      <xdr:rowOff>174176</xdr:rowOff>
    </xdr:to>
    <xdr:pic>
      <xdr:nvPicPr>
        <xdr:cNvPr id="2" name="Imagen 1">
          <a:extLst>
            <a:ext uri="{FF2B5EF4-FFF2-40B4-BE49-F238E27FC236}">
              <a16:creationId xmlns:a16="http://schemas.microsoft.com/office/drawing/2014/main" id="{00000000-0008-0000-1C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810752" y="92257"/>
          <a:ext cx="885824" cy="457204"/>
        </a:xfrm>
        <a:prstGeom prst="rect">
          <a:avLst/>
        </a:prstGeom>
      </xdr:spPr>
    </xdr:pic>
    <xdr:clientData/>
  </xdr:twoCellAnchor>
  <xdr:twoCellAnchor>
    <xdr:from>
      <xdr:col>1</xdr:col>
      <xdr:colOff>15240</xdr:colOff>
      <xdr:row>5</xdr:row>
      <xdr:rowOff>180975</xdr:rowOff>
    </xdr:from>
    <xdr:to>
      <xdr:col>14</xdr:col>
      <xdr:colOff>49530</xdr:colOff>
      <xdr:row>24</xdr:row>
      <xdr:rowOff>121920</xdr:rowOff>
    </xdr:to>
    <xdr:graphicFrame macro="">
      <xdr:nvGraphicFramePr>
        <xdr:cNvPr id="4" name="Chart 2">
          <a:extLst>
            <a:ext uri="{FF2B5EF4-FFF2-40B4-BE49-F238E27FC236}">
              <a16:creationId xmlns:a16="http://schemas.microsoft.com/office/drawing/2014/main" id="{00000000-0008-0000-1C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mc:AlternateContent xmlns:mc="http://schemas.openxmlformats.org/markup-compatibility/2006">
    <mc:Choice xmlns:a14="http://schemas.microsoft.com/office/drawing/2010/main" Requires="a14">
      <xdr:twoCellAnchor editAs="oneCell">
        <xdr:from>
          <xdr:col>12</xdr:col>
          <xdr:colOff>219075</xdr:colOff>
          <xdr:row>13</xdr:row>
          <xdr:rowOff>171450</xdr:rowOff>
        </xdr:from>
        <xdr:to>
          <xdr:col>13</xdr:col>
          <xdr:colOff>704850</xdr:colOff>
          <xdr:row>15</xdr:row>
          <xdr:rowOff>76200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1C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HUDBAY PERÚ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228600</xdr:colOff>
          <xdr:row>15</xdr:row>
          <xdr:rowOff>85725</xdr:rowOff>
        </xdr:from>
        <xdr:to>
          <xdr:col>13</xdr:col>
          <xdr:colOff>714375</xdr:colOff>
          <xdr:row>16</xdr:row>
          <xdr:rowOff>161925</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1C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MINERA VOLCÁN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238125</xdr:colOff>
          <xdr:row>16</xdr:row>
          <xdr:rowOff>152400</xdr:rowOff>
        </xdr:from>
        <xdr:to>
          <xdr:col>13</xdr:col>
          <xdr:colOff>723900</xdr:colOff>
          <xdr:row>18</xdr:row>
          <xdr:rowOff>47625</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1C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QUIMPAC</a:t>
              </a:r>
            </a:p>
          </xdr:txBody>
        </xdr:sp>
        <xdr:clientData/>
      </xdr:twoCellAnchor>
    </mc:Choice>
    <mc:Fallback/>
  </mc:AlternateContent>
  <xdr:twoCellAnchor editAs="oneCell">
    <xdr:from>
      <xdr:col>11</xdr:col>
      <xdr:colOff>428625</xdr:colOff>
      <xdr:row>0</xdr:row>
      <xdr:rowOff>9525</xdr:rowOff>
    </xdr:from>
    <xdr:to>
      <xdr:col>12</xdr:col>
      <xdr:colOff>322643</xdr:colOff>
      <xdr:row>2</xdr:row>
      <xdr:rowOff>240076</xdr:rowOff>
    </xdr:to>
    <xdr:pic>
      <xdr:nvPicPr>
        <xdr:cNvPr id="3" name="Imagen 2">
          <a:extLst>
            <a:ext uri="{FF2B5EF4-FFF2-40B4-BE49-F238E27FC236}">
              <a16:creationId xmlns:a16="http://schemas.microsoft.com/office/drawing/2014/main" id="{00000000-0008-0000-1C00-000003000000}"/>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l="16672" t="22019" r="18710" b="20261"/>
        <a:stretch/>
      </xdr:blipFill>
      <xdr:spPr>
        <a:xfrm>
          <a:off x="9020175" y="9525"/>
          <a:ext cx="675068" cy="602026"/>
        </a:xfrm>
        <a:prstGeom prst="rect">
          <a:avLst/>
        </a:prstGeom>
      </xdr:spPr>
    </xdr:pic>
    <xdr:clientData/>
  </xdr:twoCellAnchor>
</xdr:wsDr>
</file>

<file path=xl/drawings/drawing32.xml><?xml version="1.0" encoding="utf-8"?>
<xdr:wsDr xmlns:xdr="http://schemas.openxmlformats.org/drawingml/2006/spreadsheetDrawing" xmlns:a="http://schemas.openxmlformats.org/drawingml/2006/main">
  <xdr:twoCellAnchor editAs="oneCell">
    <xdr:from>
      <xdr:col>12</xdr:col>
      <xdr:colOff>411482</xdr:colOff>
      <xdr:row>0</xdr:row>
      <xdr:rowOff>88447</xdr:rowOff>
    </xdr:from>
    <xdr:to>
      <xdr:col>13</xdr:col>
      <xdr:colOff>510541</xdr:colOff>
      <xdr:row>2</xdr:row>
      <xdr:rowOff>170366</xdr:rowOff>
    </xdr:to>
    <xdr:pic>
      <xdr:nvPicPr>
        <xdr:cNvPr id="2" name="Imagen 1">
          <a:extLst>
            <a:ext uri="{FF2B5EF4-FFF2-40B4-BE49-F238E27FC236}">
              <a16:creationId xmlns:a16="http://schemas.microsoft.com/office/drawing/2014/main" id="{00000000-0008-0000-1D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810752" y="92257"/>
          <a:ext cx="891539" cy="449584"/>
        </a:xfrm>
        <a:prstGeom prst="rect">
          <a:avLst/>
        </a:prstGeom>
      </xdr:spPr>
    </xdr:pic>
    <xdr:clientData/>
  </xdr:twoCellAnchor>
  <xdr:twoCellAnchor>
    <xdr:from>
      <xdr:col>1</xdr:col>
      <xdr:colOff>9527</xdr:colOff>
      <xdr:row>5</xdr:row>
      <xdr:rowOff>211454</xdr:rowOff>
    </xdr:from>
    <xdr:to>
      <xdr:col>13</xdr:col>
      <xdr:colOff>742951</xdr:colOff>
      <xdr:row>25</xdr:row>
      <xdr:rowOff>121920</xdr:rowOff>
    </xdr:to>
    <xdr:graphicFrame macro="">
      <xdr:nvGraphicFramePr>
        <xdr:cNvPr id="4" name="Chart 3">
          <a:extLst>
            <a:ext uri="{FF2B5EF4-FFF2-40B4-BE49-F238E27FC236}">
              <a16:creationId xmlns:a16="http://schemas.microsoft.com/office/drawing/2014/main" id="{00000000-0008-0000-1D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mc:AlternateContent xmlns:mc="http://schemas.openxmlformats.org/markup-compatibility/2006">
    <mc:Choice xmlns:a14="http://schemas.microsoft.com/office/drawing/2010/main" Requires="a14">
      <xdr:twoCellAnchor editAs="oneCell">
        <xdr:from>
          <xdr:col>11</xdr:col>
          <xdr:colOff>514350</xdr:colOff>
          <xdr:row>10</xdr:row>
          <xdr:rowOff>133350</xdr:rowOff>
        </xdr:from>
        <xdr:to>
          <xdr:col>13</xdr:col>
          <xdr:colOff>657225</xdr:colOff>
          <xdr:row>12</xdr:row>
          <xdr:rowOff>19050</xdr:rowOff>
        </xdr:to>
        <xdr:sp macro="" textlink="">
          <xdr:nvSpPr>
            <xdr:cNvPr id="30721" name="Check Box 1" hidden="1">
              <a:extLst>
                <a:ext uri="{63B3BB69-23CF-44E3-9099-C40C66FF867C}">
                  <a14:compatExt spid="_x0000_s30721"/>
                </a:ext>
                <a:ext uri="{FF2B5EF4-FFF2-40B4-BE49-F238E27FC236}">
                  <a16:creationId xmlns:a16="http://schemas.microsoft.com/office/drawing/2014/main" id="{00000000-0008-0000-1D00-0000017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CEMENTOS PACASMAYO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523875</xdr:colOff>
          <xdr:row>12</xdr:row>
          <xdr:rowOff>0</xdr:rowOff>
        </xdr:from>
        <xdr:to>
          <xdr:col>13</xdr:col>
          <xdr:colOff>666750</xdr:colOff>
          <xdr:row>13</xdr:row>
          <xdr:rowOff>66675</xdr:rowOff>
        </xdr:to>
        <xdr:sp macro="" textlink="">
          <xdr:nvSpPr>
            <xdr:cNvPr id="30722" name="Check Box 2" hidden="1">
              <a:extLst>
                <a:ext uri="{63B3BB69-23CF-44E3-9099-C40C66FF867C}">
                  <a14:compatExt spid="_x0000_s30722"/>
                </a:ext>
                <a:ext uri="{FF2B5EF4-FFF2-40B4-BE49-F238E27FC236}">
                  <a16:creationId xmlns:a16="http://schemas.microsoft.com/office/drawing/2014/main" id="{00000000-0008-0000-1D00-0000027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EL BROCAL</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523875</xdr:colOff>
          <xdr:row>13</xdr:row>
          <xdr:rowOff>57150</xdr:rowOff>
        </xdr:from>
        <xdr:to>
          <xdr:col>13</xdr:col>
          <xdr:colOff>666750</xdr:colOff>
          <xdr:row>14</xdr:row>
          <xdr:rowOff>123825</xdr:rowOff>
        </xdr:to>
        <xdr:sp macro="" textlink="">
          <xdr:nvSpPr>
            <xdr:cNvPr id="30723" name="Check Box 3" hidden="1">
              <a:extLst>
                <a:ext uri="{63B3BB69-23CF-44E3-9099-C40C66FF867C}">
                  <a14:compatExt spid="_x0000_s30723"/>
                </a:ext>
                <a:ext uri="{FF2B5EF4-FFF2-40B4-BE49-F238E27FC236}">
                  <a16:creationId xmlns:a16="http://schemas.microsoft.com/office/drawing/2014/main" id="{00000000-0008-0000-1D00-0000037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MARCOBRE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533400</xdr:colOff>
          <xdr:row>14</xdr:row>
          <xdr:rowOff>104775</xdr:rowOff>
        </xdr:from>
        <xdr:to>
          <xdr:col>13</xdr:col>
          <xdr:colOff>676275</xdr:colOff>
          <xdr:row>15</xdr:row>
          <xdr:rowOff>171450</xdr:rowOff>
        </xdr:to>
        <xdr:sp macro="" textlink="">
          <xdr:nvSpPr>
            <xdr:cNvPr id="30724" name="Check Box 4" hidden="1">
              <a:extLst>
                <a:ext uri="{63B3BB69-23CF-44E3-9099-C40C66FF867C}">
                  <a14:compatExt spid="_x0000_s30724"/>
                </a:ext>
                <a:ext uri="{FF2B5EF4-FFF2-40B4-BE49-F238E27FC236}">
                  <a16:creationId xmlns:a16="http://schemas.microsoft.com/office/drawing/2014/main" id="{00000000-0008-0000-1D00-0000047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MINSUR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533400</xdr:colOff>
          <xdr:row>16</xdr:row>
          <xdr:rowOff>9525</xdr:rowOff>
        </xdr:from>
        <xdr:to>
          <xdr:col>13</xdr:col>
          <xdr:colOff>676275</xdr:colOff>
          <xdr:row>17</xdr:row>
          <xdr:rowOff>76200</xdr:rowOff>
        </xdr:to>
        <xdr:sp macro="" textlink="">
          <xdr:nvSpPr>
            <xdr:cNvPr id="30725" name="Check Box 5" hidden="1">
              <a:extLst>
                <a:ext uri="{63B3BB69-23CF-44E3-9099-C40C66FF867C}">
                  <a14:compatExt spid="_x0000_s30725"/>
                </a:ext>
                <a:ext uri="{FF2B5EF4-FFF2-40B4-BE49-F238E27FC236}">
                  <a16:creationId xmlns:a16="http://schemas.microsoft.com/office/drawing/2014/main" id="{00000000-0008-0000-1D00-0000057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NEXA RESOURCES PERÚ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542925</xdr:colOff>
          <xdr:row>17</xdr:row>
          <xdr:rowOff>85725</xdr:rowOff>
        </xdr:from>
        <xdr:to>
          <xdr:col>13</xdr:col>
          <xdr:colOff>685800</xdr:colOff>
          <xdr:row>18</xdr:row>
          <xdr:rowOff>152400</xdr:rowOff>
        </xdr:to>
        <xdr:sp macro="" textlink="">
          <xdr:nvSpPr>
            <xdr:cNvPr id="30726" name="Check Box 6" hidden="1">
              <a:extLst>
                <a:ext uri="{63B3BB69-23CF-44E3-9099-C40C66FF867C}">
                  <a14:compatExt spid="_x0000_s30726"/>
                </a:ext>
                <a:ext uri="{FF2B5EF4-FFF2-40B4-BE49-F238E27FC236}">
                  <a16:creationId xmlns:a16="http://schemas.microsoft.com/office/drawing/2014/main" id="{00000000-0008-0000-1D00-0000067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UNACEM PERÚ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552450</xdr:colOff>
          <xdr:row>18</xdr:row>
          <xdr:rowOff>152400</xdr:rowOff>
        </xdr:from>
        <xdr:to>
          <xdr:col>13</xdr:col>
          <xdr:colOff>695325</xdr:colOff>
          <xdr:row>20</xdr:row>
          <xdr:rowOff>38100</xdr:rowOff>
        </xdr:to>
        <xdr:sp macro="" textlink="">
          <xdr:nvSpPr>
            <xdr:cNvPr id="30727" name="Check Box 7" hidden="1">
              <a:extLst>
                <a:ext uri="{63B3BB69-23CF-44E3-9099-C40C66FF867C}">
                  <a14:compatExt spid="_x0000_s30727"/>
                </a:ext>
                <a:ext uri="{FF2B5EF4-FFF2-40B4-BE49-F238E27FC236}">
                  <a16:creationId xmlns:a16="http://schemas.microsoft.com/office/drawing/2014/main" id="{00000000-0008-0000-1D00-0000077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YURA</a:t>
              </a:r>
            </a:p>
          </xdr:txBody>
        </xdr:sp>
        <xdr:clientData/>
      </xdr:twoCellAnchor>
    </mc:Choice>
    <mc:Fallback/>
  </mc:AlternateContent>
  <xdr:twoCellAnchor editAs="oneCell">
    <xdr:from>
      <xdr:col>11</xdr:col>
      <xdr:colOff>400050</xdr:colOff>
      <xdr:row>0</xdr:row>
      <xdr:rowOff>0</xdr:rowOff>
    </xdr:from>
    <xdr:to>
      <xdr:col>12</xdr:col>
      <xdr:colOff>284543</xdr:colOff>
      <xdr:row>2</xdr:row>
      <xdr:rowOff>230551</xdr:rowOff>
    </xdr:to>
    <xdr:pic>
      <xdr:nvPicPr>
        <xdr:cNvPr id="3" name="Imagen 2">
          <a:extLst>
            <a:ext uri="{FF2B5EF4-FFF2-40B4-BE49-F238E27FC236}">
              <a16:creationId xmlns:a16="http://schemas.microsoft.com/office/drawing/2014/main" id="{00000000-0008-0000-1D00-000003000000}"/>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l="16672" t="22019" r="18710" b="20261"/>
        <a:stretch/>
      </xdr:blipFill>
      <xdr:spPr>
        <a:xfrm>
          <a:off x="9020175" y="0"/>
          <a:ext cx="675068" cy="602026"/>
        </a:xfrm>
        <a:prstGeom prst="rect">
          <a:avLst/>
        </a:prstGeom>
      </xdr:spPr>
    </xdr:pic>
    <xdr:clientData/>
  </xdr:twoCellAnchor>
</xdr:wsDr>
</file>

<file path=xl/drawings/drawing33.xml><?xml version="1.0" encoding="utf-8"?>
<xdr:wsDr xmlns:xdr="http://schemas.openxmlformats.org/drawingml/2006/spreadsheetDrawing" xmlns:a="http://schemas.openxmlformats.org/drawingml/2006/main">
  <xdr:twoCellAnchor editAs="oneCell">
    <xdr:from>
      <xdr:col>12</xdr:col>
      <xdr:colOff>411482</xdr:colOff>
      <xdr:row>0</xdr:row>
      <xdr:rowOff>88447</xdr:rowOff>
    </xdr:from>
    <xdr:to>
      <xdr:col>13</xdr:col>
      <xdr:colOff>514351</xdr:colOff>
      <xdr:row>2</xdr:row>
      <xdr:rowOff>174176</xdr:rowOff>
    </xdr:to>
    <xdr:pic>
      <xdr:nvPicPr>
        <xdr:cNvPr id="2" name="Imagen 1">
          <a:extLst>
            <a:ext uri="{FF2B5EF4-FFF2-40B4-BE49-F238E27FC236}">
              <a16:creationId xmlns:a16="http://schemas.microsoft.com/office/drawing/2014/main" id="{00000000-0008-0000-1E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810752" y="92257"/>
          <a:ext cx="891539" cy="449584"/>
        </a:xfrm>
        <a:prstGeom prst="rect">
          <a:avLst/>
        </a:prstGeom>
      </xdr:spPr>
    </xdr:pic>
    <xdr:clientData/>
  </xdr:twoCellAnchor>
  <xdr:twoCellAnchor>
    <xdr:from>
      <xdr:col>0</xdr:col>
      <xdr:colOff>213358</xdr:colOff>
      <xdr:row>5</xdr:row>
      <xdr:rowOff>93345</xdr:rowOff>
    </xdr:from>
    <xdr:to>
      <xdr:col>14</xdr:col>
      <xdr:colOff>190499</xdr:colOff>
      <xdr:row>27</xdr:row>
      <xdr:rowOff>57150</xdr:rowOff>
    </xdr:to>
    <xdr:graphicFrame macro="">
      <xdr:nvGraphicFramePr>
        <xdr:cNvPr id="4" name="Chart 4">
          <a:extLst>
            <a:ext uri="{FF2B5EF4-FFF2-40B4-BE49-F238E27FC236}">
              <a16:creationId xmlns:a16="http://schemas.microsoft.com/office/drawing/2014/main" id="{00000000-0008-0000-1E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mc:AlternateContent xmlns:mc="http://schemas.openxmlformats.org/markup-compatibility/2006">
    <mc:Choice xmlns:a14="http://schemas.microsoft.com/office/drawing/2010/main" Requires="a14">
      <xdr:twoCellAnchor editAs="oneCell">
        <xdr:from>
          <xdr:col>11</xdr:col>
          <xdr:colOff>742950</xdr:colOff>
          <xdr:row>8</xdr:row>
          <xdr:rowOff>123825</xdr:rowOff>
        </xdr:from>
        <xdr:to>
          <xdr:col>14</xdr:col>
          <xdr:colOff>47625</xdr:colOff>
          <xdr:row>9</xdr:row>
          <xdr:rowOff>161925</xdr:rowOff>
        </xdr:to>
        <xdr:sp macro="" textlink="">
          <xdr:nvSpPr>
            <xdr:cNvPr id="31745" name="Check Box 1" hidden="1">
              <a:extLst>
                <a:ext uri="{63B3BB69-23CF-44E3-9099-C40C66FF867C}">
                  <a14:compatExt spid="_x0000_s31745"/>
                </a:ext>
                <a:ext uri="{FF2B5EF4-FFF2-40B4-BE49-F238E27FC236}">
                  <a16:creationId xmlns:a16="http://schemas.microsoft.com/office/drawing/2014/main" id="{00000000-0008-0000-1E00-000001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ALPAYANA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742950</xdr:colOff>
          <xdr:row>9</xdr:row>
          <xdr:rowOff>161925</xdr:rowOff>
        </xdr:from>
        <xdr:to>
          <xdr:col>14</xdr:col>
          <xdr:colOff>200025</xdr:colOff>
          <xdr:row>11</xdr:row>
          <xdr:rowOff>57150</xdr:rowOff>
        </xdr:to>
        <xdr:sp macro="" textlink="">
          <xdr:nvSpPr>
            <xdr:cNvPr id="31746" name="Check Box 2" hidden="1">
              <a:extLst>
                <a:ext uri="{63B3BB69-23CF-44E3-9099-C40C66FF867C}">
                  <a14:compatExt spid="_x0000_s31746"/>
                </a:ext>
                <a:ext uri="{FF2B5EF4-FFF2-40B4-BE49-F238E27FC236}">
                  <a16:creationId xmlns:a16="http://schemas.microsoft.com/office/drawing/2014/main" id="{00000000-0008-0000-1E00-000002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COMPAÑÍA MINERA CHUNGAR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752475</xdr:colOff>
          <xdr:row>11</xdr:row>
          <xdr:rowOff>38100</xdr:rowOff>
        </xdr:from>
        <xdr:to>
          <xdr:col>14</xdr:col>
          <xdr:colOff>57150</xdr:colOff>
          <xdr:row>12</xdr:row>
          <xdr:rowOff>76200</xdr:rowOff>
        </xdr:to>
        <xdr:sp macro="" textlink="">
          <xdr:nvSpPr>
            <xdr:cNvPr id="31747" name="Check Box 3" hidden="1">
              <a:extLst>
                <a:ext uri="{63B3BB69-23CF-44E3-9099-C40C66FF867C}">
                  <a14:compatExt spid="_x0000_s31747"/>
                </a:ext>
                <a:ext uri="{FF2B5EF4-FFF2-40B4-BE49-F238E27FC236}">
                  <a16:creationId xmlns:a16="http://schemas.microsoft.com/office/drawing/2014/main" id="{00000000-0008-0000-1E00-000003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INDUSTRIA CACHIMAYO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752475</xdr:colOff>
          <xdr:row>12</xdr:row>
          <xdr:rowOff>95250</xdr:rowOff>
        </xdr:from>
        <xdr:to>
          <xdr:col>14</xdr:col>
          <xdr:colOff>57150</xdr:colOff>
          <xdr:row>13</xdr:row>
          <xdr:rowOff>123825</xdr:rowOff>
        </xdr:to>
        <xdr:sp macro="" textlink="">
          <xdr:nvSpPr>
            <xdr:cNvPr id="31748" name="Check Box 4" hidden="1">
              <a:extLst>
                <a:ext uri="{63B3BB69-23CF-44E3-9099-C40C66FF867C}">
                  <a14:compatExt spid="_x0000_s31748"/>
                </a:ext>
                <a:ext uri="{FF2B5EF4-FFF2-40B4-BE49-F238E27FC236}">
                  <a16:creationId xmlns:a16="http://schemas.microsoft.com/office/drawing/2014/main" id="{00000000-0008-0000-1E00-000004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MINERA ARES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762000</xdr:colOff>
          <xdr:row>13</xdr:row>
          <xdr:rowOff>133350</xdr:rowOff>
        </xdr:from>
        <xdr:to>
          <xdr:col>14</xdr:col>
          <xdr:colOff>57150</xdr:colOff>
          <xdr:row>14</xdr:row>
          <xdr:rowOff>171450</xdr:rowOff>
        </xdr:to>
        <xdr:sp macro="" textlink="">
          <xdr:nvSpPr>
            <xdr:cNvPr id="31749" name="Check Box 5" hidden="1">
              <a:extLst>
                <a:ext uri="{63B3BB69-23CF-44E3-9099-C40C66FF867C}">
                  <a14:compatExt spid="_x0000_s31749"/>
                </a:ext>
                <a:ext uri="{FF2B5EF4-FFF2-40B4-BE49-F238E27FC236}">
                  <a16:creationId xmlns:a16="http://schemas.microsoft.com/office/drawing/2014/main" id="{00000000-0008-0000-1E00-000005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MINERA BUENAVENTURA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781050</xdr:colOff>
          <xdr:row>14</xdr:row>
          <xdr:rowOff>171450</xdr:rowOff>
        </xdr:from>
        <xdr:to>
          <xdr:col>14</xdr:col>
          <xdr:colOff>76200</xdr:colOff>
          <xdr:row>16</xdr:row>
          <xdr:rowOff>28575</xdr:rowOff>
        </xdr:to>
        <xdr:sp macro="" textlink="">
          <xdr:nvSpPr>
            <xdr:cNvPr id="31750" name="Check Box 6" hidden="1">
              <a:extLst>
                <a:ext uri="{63B3BB69-23CF-44E3-9099-C40C66FF867C}">
                  <a14:compatExt spid="_x0000_s31750"/>
                </a:ext>
                <a:ext uri="{FF2B5EF4-FFF2-40B4-BE49-F238E27FC236}">
                  <a16:creationId xmlns:a16="http://schemas.microsoft.com/office/drawing/2014/main" id="{00000000-0008-0000-1E00-000006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MINERA GOLD FIELDS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781050</xdr:colOff>
          <xdr:row>16</xdr:row>
          <xdr:rowOff>57150</xdr:rowOff>
        </xdr:from>
        <xdr:to>
          <xdr:col>14</xdr:col>
          <xdr:colOff>85725</xdr:colOff>
          <xdr:row>17</xdr:row>
          <xdr:rowOff>95250</xdr:rowOff>
        </xdr:to>
        <xdr:sp macro="" textlink="">
          <xdr:nvSpPr>
            <xdr:cNvPr id="31751" name="Check Box 7" hidden="1">
              <a:extLst>
                <a:ext uri="{63B3BB69-23CF-44E3-9099-C40C66FF867C}">
                  <a14:compatExt spid="_x0000_s31751"/>
                </a:ext>
                <a:ext uri="{FF2B5EF4-FFF2-40B4-BE49-F238E27FC236}">
                  <a16:creationId xmlns:a16="http://schemas.microsoft.com/office/drawing/2014/main" id="{00000000-0008-0000-1E00-000007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MINERA YANACOCHA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781050</xdr:colOff>
          <xdr:row>17</xdr:row>
          <xdr:rowOff>104775</xdr:rowOff>
        </xdr:from>
        <xdr:to>
          <xdr:col>14</xdr:col>
          <xdr:colOff>85725</xdr:colOff>
          <xdr:row>18</xdr:row>
          <xdr:rowOff>142875</xdr:rowOff>
        </xdr:to>
        <xdr:sp macro="" textlink="">
          <xdr:nvSpPr>
            <xdr:cNvPr id="31752" name="Check Box 8" hidden="1">
              <a:extLst>
                <a:ext uri="{63B3BB69-23CF-44E3-9099-C40C66FF867C}">
                  <a14:compatExt spid="_x0000_s31752"/>
                </a:ext>
                <a:ext uri="{FF2B5EF4-FFF2-40B4-BE49-F238E27FC236}">
                  <a16:creationId xmlns:a16="http://schemas.microsoft.com/office/drawing/2014/main" id="{00000000-0008-0000-1E00-000008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PETROPERÚ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790575</xdr:colOff>
          <xdr:row>18</xdr:row>
          <xdr:rowOff>152400</xdr:rowOff>
        </xdr:from>
        <xdr:to>
          <xdr:col>14</xdr:col>
          <xdr:colOff>95250</xdr:colOff>
          <xdr:row>20</xdr:row>
          <xdr:rowOff>19050</xdr:rowOff>
        </xdr:to>
        <xdr:sp macro="" textlink="">
          <xdr:nvSpPr>
            <xdr:cNvPr id="31753" name="Check Box 9" hidden="1">
              <a:extLst>
                <a:ext uri="{63B3BB69-23CF-44E3-9099-C40C66FF867C}">
                  <a14:compatExt spid="_x0000_s31753"/>
                </a:ext>
                <a:ext uri="{FF2B5EF4-FFF2-40B4-BE49-F238E27FC236}">
                  <a16:creationId xmlns:a16="http://schemas.microsoft.com/office/drawing/2014/main" id="{00000000-0008-0000-1E00-000009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SIDER PERÚ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781050</xdr:colOff>
          <xdr:row>20</xdr:row>
          <xdr:rowOff>57150</xdr:rowOff>
        </xdr:from>
        <xdr:to>
          <xdr:col>14</xdr:col>
          <xdr:colOff>85725</xdr:colOff>
          <xdr:row>21</xdr:row>
          <xdr:rowOff>95250</xdr:rowOff>
        </xdr:to>
        <xdr:sp macro="" textlink="">
          <xdr:nvSpPr>
            <xdr:cNvPr id="31754" name="Check Box 10" hidden="1">
              <a:extLst>
                <a:ext uri="{63B3BB69-23CF-44E3-9099-C40C66FF867C}">
                  <a14:compatExt spid="_x0000_s31754"/>
                </a:ext>
                <a:ext uri="{FF2B5EF4-FFF2-40B4-BE49-F238E27FC236}">
                  <a16:creationId xmlns:a16="http://schemas.microsoft.com/office/drawing/2014/main" id="{00000000-0008-0000-1E00-00000A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SOFTYS PERÚ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781050</xdr:colOff>
          <xdr:row>21</xdr:row>
          <xdr:rowOff>95250</xdr:rowOff>
        </xdr:from>
        <xdr:to>
          <xdr:col>14</xdr:col>
          <xdr:colOff>171450</xdr:colOff>
          <xdr:row>22</xdr:row>
          <xdr:rowOff>133350</xdr:rowOff>
        </xdr:to>
        <xdr:sp macro="" textlink="">
          <xdr:nvSpPr>
            <xdr:cNvPr id="31755" name="Check Box 11" hidden="1">
              <a:extLst>
                <a:ext uri="{63B3BB69-23CF-44E3-9099-C40C66FF867C}">
                  <a14:compatExt spid="_x0000_s31755"/>
                </a:ext>
                <a:ext uri="{FF2B5EF4-FFF2-40B4-BE49-F238E27FC236}">
                  <a16:creationId xmlns:a16="http://schemas.microsoft.com/office/drawing/2014/main" id="{00000000-0008-0000-1E00-00000B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SUPERMERCADOS PERUANOS</a:t>
              </a:r>
            </a:p>
          </xdr:txBody>
        </xdr:sp>
        <xdr:clientData/>
      </xdr:twoCellAnchor>
    </mc:Choice>
    <mc:Fallback/>
  </mc:AlternateContent>
  <xdr:twoCellAnchor editAs="oneCell">
    <xdr:from>
      <xdr:col>11</xdr:col>
      <xdr:colOff>390525</xdr:colOff>
      <xdr:row>0</xdr:row>
      <xdr:rowOff>0</xdr:rowOff>
    </xdr:from>
    <xdr:to>
      <xdr:col>12</xdr:col>
      <xdr:colOff>275018</xdr:colOff>
      <xdr:row>2</xdr:row>
      <xdr:rowOff>230551</xdr:rowOff>
    </xdr:to>
    <xdr:pic>
      <xdr:nvPicPr>
        <xdr:cNvPr id="3" name="Imagen 2">
          <a:extLst>
            <a:ext uri="{FF2B5EF4-FFF2-40B4-BE49-F238E27FC236}">
              <a16:creationId xmlns:a16="http://schemas.microsoft.com/office/drawing/2014/main" id="{00000000-0008-0000-1E00-000003000000}"/>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l="16672" t="22019" r="18710" b="20261"/>
        <a:stretch/>
      </xdr:blipFill>
      <xdr:spPr>
        <a:xfrm>
          <a:off x="9010650" y="0"/>
          <a:ext cx="675068" cy="602026"/>
        </a:xfrm>
        <a:prstGeom prst="rect">
          <a:avLst/>
        </a:prstGeom>
      </xdr:spPr>
    </xdr:pic>
    <xdr:clientData/>
  </xdr:twoCellAnchor>
</xdr:wsDr>
</file>

<file path=xl/drawings/drawing34.xml><?xml version="1.0" encoding="utf-8"?>
<xdr:wsDr xmlns:xdr="http://schemas.openxmlformats.org/drawingml/2006/spreadsheetDrawing" xmlns:a="http://schemas.openxmlformats.org/drawingml/2006/main">
  <xdr:twoCellAnchor editAs="oneCell">
    <xdr:from>
      <xdr:col>12</xdr:col>
      <xdr:colOff>411482</xdr:colOff>
      <xdr:row>0</xdr:row>
      <xdr:rowOff>88447</xdr:rowOff>
    </xdr:from>
    <xdr:to>
      <xdr:col>13</xdr:col>
      <xdr:colOff>514351</xdr:colOff>
      <xdr:row>2</xdr:row>
      <xdr:rowOff>174176</xdr:rowOff>
    </xdr:to>
    <xdr:pic>
      <xdr:nvPicPr>
        <xdr:cNvPr id="2" name="Imagen 1">
          <a:extLst>
            <a:ext uri="{FF2B5EF4-FFF2-40B4-BE49-F238E27FC236}">
              <a16:creationId xmlns:a16="http://schemas.microsoft.com/office/drawing/2014/main" id="{00000000-0008-0000-1F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810752" y="92257"/>
          <a:ext cx="891539" cy="449584"/>
        </a:xfrm>
        <a:prstGeom prst="rect">
          <a:avLst/>
        </a:prstGeom>
      </xdr:spPr>
    </xdr:pic>
    <xdr:clientData/>
  </xdr:twoCellAnchor>
  <xdr:twoCellAnchor>
    <xdr:from>
      <xdr:col>0</xdr:col>
      <xdr:colOff>173355</xdr:colOff>
      <xdr:row>5</xdr:row>
      <xdr:rowOff>152400</xdr:rowOff>
    </xdr:from>
    <xdr:to>
      <xdr:col>14</xdr:col>
      <xdr:colOff>116205</xdr:colOff>
      <xdr:row>27</xdr:row>
      <xdr:rowOff>83820</xdr:rowOff>
    </xdr:to>
    <xdr:graphicFrame macro="">
      <xdr:nvGraphicFramePr>
        <xdr:cNvPr id="4" name="Chart 5">
          <a:extLst>
            <a:ext uri="{FF2B5EF4-FFF2-40B4-BE49-F238E27FC236}">
              <a16:creationId xmlns:a16="http://schemas.microsoft.com/office/drawing/2014/main" id="{00000000-0008-0000-1F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mc:AlternateContent xmlns:mc="http://schemas.openxmlformats.org/markup-compatibility/2006">
    <mc:Choice xmlns:a14="http://schemas.microsoft.com/office/drawing/2010/main" Requires="a14">
      <xdr:twoCellAnchor editAs="oneCell">
        <xdr:from>
          <xdr:col>11</xdr:col>
          <xdr:colOff>314325</xdr:colOff>
          <xdr:row>6</xdr:row>
          <xdr:rowOff>228600</xdr:rowOff>
        </xdr:from>
        <xdr:to>
          <xdr:col>14</xdr:col>
          <xdr:colOff>19050</xdr:colOff>
          <xdr:row>7</xdr:row>
          <xdr:rowOff>114300</xdr:rowOff>
        </xdr:to>
        <xdr:sp macro="" textlink="">
          <xdr:nvSpPr>
            <xdr:cNvPr id="32769" name="Check Box 1" hidden="1">
              <a:extLst>
                <a:ext uri="{63B3BB69-23CF-44E3-9099-C40C66FF867C}">
                  <a14:compatExt spid="_x0000_s32769"/>
                </a:ext>
                <a:ext uri="{FF2B5EF4-FFF2-40B4-BE49-F238E27FC236}">
                  <a16:creationId xmlns:a16="http://schemas.microsoft.com/office/drawing/2014/main" id="{00000000-0008-0000-1F00-000001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CERAMICA LIMA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323850</xdr:colOff>
          <xdr:row>7</xdr:row>
          <xdr:rowOff>104775</xdr:rowOff>
        </xdr:from>
        <xdr:to>
          <xdr:col>14</xdr:col>
          <xdr:colOff>38100</xdr:colOff>
          <xdr:row>8</xdr:row>
          <xdr:rowOff>152400</xdr:rowOff>
        </xdr:to>
        <xdr:sp macro="" textlink="">
          <xdr:nvSpPr>
            <xdr:cNvPr id="32770" name="Check Box 2" hidden="1">
              <a:extLst>
                <a:ext uri="{63B3BB69-23CF-44E3-9099-C40C66FF867C}">
                  <a14:compatExt spid="_x0000_s32770"/>
                </a:ext>
                <a:ext uri="{FF2B5EF4-FFF2-40B4-BE49-F238E27FC236}">
                  <a16:creationId xmlns:a16="http://schemas.microsoft.com/office/drawing/2014/main" id="{00000000-0008-0000-1F00-000002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COMPAÑÍA MINERA CONDESTABLE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333375</xdr:colOff>
          <xdr:row>8</xdr:row>
          <xdr:rowOff>152400</xdr:rowOff>
        </xdr:from>
        <xdr:to>
          <xdr:col>14</xdr:col>
          <xdr:colOff>57150</xdr:colOff>
          <xdr:row>10</xdr:row>
          <xdr:rowOff>19050</xdr:rowOff>
        </xdr:to>
        <xdr:sp macro="" textlink="">
          <xdr:nvSpPr>
            <xdr:cNvPr id="32771" name="Check Box 3" hidden="1">
              <a:extLst>
                <a:ext uri="{63B3BB69-23CF-44E3-9099-C40C66FF867C}">
                  <a14:compatExt spid="_x0000_s32771"/>
                </a:ext>
                <a:ext uri="{FF2B5EF4-FFF2-40B4-BE49-F238E27FC236}">
                  <a16:creationId xmlns:a16="http://schemas.microsoft.com/office/drawing/2014/main" id="{00000000-0008-0000-1F00-000003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EMPRESA ADMINISTRADORA CERRO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333375</xdr:colOff>
          <xdr:row>10</xdr:row>
          <xdr:rowOff>19050</xdr:rowOff>
        </xdr:from>
        <xdr:to>
          <xdr:col>14</xdr:col>
          <xdr:colOff>57150</xdr:colOff>
          <xdr:row>11</xdr:row>
          <xdr:rowOff>57150</xdr:rowOff>
        </xdr:to>
        <xdr:sp macro="" textlink="">
          <xdr:nvSpPr>
            <xdr:cNvPr id="32772" name="Check Box 4" hidden="1">
              <a:extLst>
                <a:ext uri="{63B3BB69-23CF-44E3-9099-C40C66FF867C}">
                  <a14:compatExt spid="_x0000_s32772"/>
                </a:ext>
                <a:ext uri="{FF2B5EF4-FFF2-40B4-BE49-F238E27FC236}">
                  <a16:creationId xmlns:a16="http://schemas.microsoft.com/office/drawing/2014/main" id="{00000000-0008-0000-1F00-000004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MINERA BOROO MISQUICHILCA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342900</xdr:colOff>
          <xdr:row>11</xdr:row>
          <xdr:rowOff>57150</xdr:rowOff>
        </xdr:from>
        <xdr:to>
          <xdr:col>14</xdr:col>
          <xdr:colOff>57150</xdr:colOff>
          <xdr:row>12</xdr:row>
          <xdr:rowOff>104775</xdr:rowOff>
        </xdr:to>
        <xdr:sp macro="" textlink="">
          <xdr:nvSpPr>
            <xdr:cNvPr id="32773" name="Check Box 5" hidden="1">
              <a:extLst>
                <a:ext uri="{63B3BB69-23CF-44E3-9099-C40C66FF867C}">
                  <a14:compatExt spid="_x0000_s32773"/>
                </a:ext>
                <a:ext uri="{FF2B5EF4-FFF2-40B4-BE49-F238E27FC236}">
                  <a16:creationId xmlns:a16="http://schemas.microsoft.com/office/drawing/2014/main" id="{00000000-0008-0000-1F00-000005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MINERA LOS QUENUALES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342900</xdr:colOff>
          <xdr:row>12</xdr:row>
          <xdr:rowOff>95250</xdr:rowOff>
        </xdr:from>
        <xdr:to>
          <xdr:col>14</xdr:col>
          <xdr:colOff>57150</xdr:colOff>
          <xdr:row>13</xdr:row>
          <xdr:rowOff>142875</xdr:rowOff>
        </xdr:to>
        <xdr:sp macro="" textlink="">
          <xdr:nvSpPr>
            <xdr:cNvPr id="32774" name="Check Box 6" hidden="1">
              <a:extLst>
                <a:ext uri="{63B3BB69-23CF-44E3-9099-C40C66FF867C}">
                  <a14:compatExt spid="_x0000_s32774"/>
                </a:ext>
                <a:ext uri="{FF2B5EF4-FFF2-40B4-BE49-F238E27FC236}">
                  <a16:creationId xmlns:a16="http://schemas.microsoft.com/office/drawing/2014/main" id="{00000000-0008-0000-1F00-000006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MINERA MARSA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361950</xdr:colOff>
          <xdr:row>13</xdr:row>
          <xdr:rowOff>133350</xdr:rowOff>
        </xdr:from>
        <xdr:to>
          <xdr:col>14</xdr:col>
          <xdr:colOff>66675</xdr:colOff>
          <xdr:row>15</xdr:row>
          <xdr:rowOff>9525</xdr:rowOff>
        </xdr:to>
        <xdr:sp macro="" textlink="">
          <xdr:nvSpPr>
            <xdr:cNvPr id="32775" name="Check Box 7" hidden="1">
              <a:extLst>
                <a:ext uri="{63B3BB69-23CF-44E3-9099-C40C66FF867C}">
                  <a14:compatExt spid="_x0000_s32775"/>
                </a:ext>
                <a:ext uri="{FF2B5EF4-FFF2-40B4-BE49-F238E27FC236}">
                  <a16:creationId xmlns:a16="http://schemas.microsoft.com/office/drawing/2014/main" id="{00000000-0008-0000-1F00-000007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MINERA MISKY MAYO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361950</xdr:colOff>
          <xdr:row>15</xdr:row>
          <xdr:rowOff>0</xdr:rowOff>
        </xdr:from>
        <xdr:to>
          <xdr:col>14</xdr:col>
          <xdr:colOff>66675</xdr:colOff>
          <xdr:row>16</xdr:row>
          <xdr:rowOff>47625</xdr:rowOff>
        </xdr:to>
        <xdr:sp macro="" textlink="">
          <xdr:nvSpPr>
            <xdr:cNvPr id="32776" name="Check Box 8" hidden="1">
              <a:extLst>
                <a:ext uri="{63B3BB69-23CF-44E3-9099-C40C66FF867C}">
                  <a14:compatExt spid="_x0000_s32776"/>
                </a:ext>
                <a:ext uri="{FF2B5EF4-FFF2-40B4-BE49-F238E27FC236}">
                  <a16:creationId xmlns:a16="http://schemas.microsoft.com/office/drawing/2014/main" id="{00000000-0008-0000-1F00-000008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NEXA RESOURCES EL PORVENIR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361950</xdr:colOff>
          <xdr:row>16</xdr:row>
          <xdr:rowOff>47625</xdr:rowOff>
        </xdr:from>
        <xdr:to>
          <xdr:col>14</xdr:col>
          <xdr:colOff>66675</xdr:colOff>
          <xdr:row>17</xdr:row>
          <xdr:rowOff>95250</xdr:rowOff>
        </xdr:to>
        <xdr:sp macro="" textlink="">
          <xdr:nvSpPr>
            <xdr:cNvPr id="32777" name="Check Box 9" hidden="1">
              <a:extLst>
                <a:ext uri="{63B3BB69-23CF-44E3-9099-C40C66FF867C}">
                  <a14:compatExt spid="_x0000_s32777"/>
                </a:ext>
                <a:ext uri="{FF2B5EF4-FFF2-40B4-BE49-F238E27FC236}">
                  <a16:creationId xmlns:a16="http://schemas.microsoft.com/office/drawing/2014/main" id="{00000000-0008-0000-1F00-000009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OPP FILM</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361950</xdr:colOff>
          <xdr:row>17</xdr:row>
          <xdr:rowOff>95250</xdr:rowOff>
        </xdr:from>
        <xdr:to>
          <xdr:col>14</xdr:col>
          <xdr:colOff>76200</xdr:colOff>
          <xdr:row>18</xdr:row>
          <xdr:rowOff>133350</xdr:rowOff>
        </xdr:to>
        <xdr:sp macro="" textlink="">
          <xdr:nvSpPr>
            <xdr:cNvPr id="32778" name="Check Box 10" hidden="1">
              <a:extLst>
                <a:ext uri="{63B3BB69-23CF-44E3-9099-C40C66FF867C}">
                  <a14:compatExt spid="_x0000_s32778"/>
                </a:ext>
                <a:ext uri="{FF2B5EF4-FFF2-40B4-BE49-F238E27FC236}">
                  <a16:creationId xmlns:a16="http://schemas.microsoft.com/office/drawing/2014/main" id="{00000000-0008-0000-1F00-00000A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PAN AMERICAN SILVER HUARON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361950</xdr:colOff>
          <xdr:row>18</xdr:row>
          <xdr:rowOff>133350</xdr:rowOff>
        </xdr:from>
        <xdr:to>
          <xdr:col>14</xdr:col>
          <xdr:colOff>76200</xdr:colOff>
          <xdr:row>20</xdr:row>
          <xdr:rowOff>0</xdr:rowOff>
        </xdr:to>
        <xdr:sp macro="" textlink="">
          <xdr:nvSpPr>
            <xdr:cNvPr id="32779" name="Check Box 11" hidden="1">
              <a:extLst>
                <a:ext uri="{63B3BB69-23CF-44E3-9099-C40C66FF867C}">
                  <a14:compatExt spid="_x0000_s32779"/>
                </a:ext>
                <a:ext uri="{FF2B5EF4-FFF2-40B4-BE49-F238E27FC236}">
                  <a16:creationId xmlns:a16="http://schemas.microsoft.com/office/drawing/2014/main" id="{00000000-0008-0000-1F00-00000B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REAL PLAZA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371475</xdr:colOff>
          <xdr:row>19</xdr:row>
          <xdr:rowOff>171450</xdr:rowOff>
        </xdr:from>
        <xdr:to>
          <xdr:col>14</xdr:col>
          <xdr:colOff>95250</xdr:colOff>
          <xdr:row>21</xdr:row>
          <xdr:rowOff>47625</xdr:rowOff>
        </xdr:to>
        <xdr:sp macro="" textlink="">
          <xdr:nvSpPr>
            <xdr:cNvPr id="32780" name="Check Box 12" hidden="1">
              <a:extLst>
                <a:ext uri="{63B3BB69-23CF-44E3-9099-C40C66FF867C}">
                  <a14:compatExt spid="_x0000_s32780"/>
                </a:ext>
                <a:ext uri="{FF2B5EF4-FFF2-40B4-BE49-F238E27FC236}">
                  <a16:creationId xmlns:a16="http://schemas.microsoft.com/office/drawing/2014/main" id="{00000000-0008-0000-1F00-00000C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REFINERIA LA PAMPILLA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400050</xdr:colOff>
          <xdr:row>21</xdr:row>
          <xdr:rowOff>38100</xdr:rowOff>
        </xdr:from>
        <xdr:to>
          <xdr:col>14</xdr:col>
          <xdr:colOff>104775</xdr:colOff>
          <xdr:row>22</xdr:row>
          <xdr:rowOff>85725</xdr:rowOff>
        </xdr:to>
        <xdr:sp macro="" textlink="">
          <xdr:nvSpPr>
            <xdr:cNvPr id="32781" name="Check Box 13" hidden="1">
              <a:extLst>
                <a:ext uri="{63B3BB69-23CF-44E3-9099-C40C66FF867C}">
                  <a14:compatExt spid="_x0000_s32781"/>
                </a:ext>
                <a:ext uri="{FF2B5EF4-FFF2-40B4-BE49-F238E27FC236}">
                  <a16:creationId xmlns:a16="http://schemas.microsoft.com/office/drawing/2014/main" id="{00000000-0008-0000-1F00-00000D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SAN MIGUEL INDUSTRIAS PET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400050</xdr:colOff>
          <xdr:row>22</xdr:row>
          <xdr:rowOff>76200</xdr:rowOff>
        </xdr:from>
        <xdr:to>
          <xdr:col>14</xdr:col>
          <xdr:colOff>114300</xdr:colOff>
          <xdr:row>22</xdr:row>
          <xdr:rowOff>304800</xdr:rowOff>
        </xdr:to>
        <xdr:sp macro="" textlink="">
          <xdr:nvSpPr>
            <xdr:cNvPr id="32782" name="Check Box 14" hidden="1">
              <a:extLst>
                <a:ext uri="{63B3BB69-23CF-44E3-9099-C40C66FF867C}">
                  <a14:compatExt spid="_x0000_s32782"/>
                </a:ext>
                <a:ext uri="{FF2B5EF4-FFF2-40B4-BE49-F238E27FC236}">
                  <a16:creationId xmlns:a16="http://schemas.microsoft.com/office/drawing/2014/main" id="{00000000-0008-0000-1F00-00000E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TECNOLOGICA DE ALIMENTOS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409575</xdr:colOff>
          <xdr:row>22</xdr:row>
          <xdr:rowOff>304800</xdr:rowOff>
        </xdr:from>
        <xdr:to>
          <xdr:col>15</xdr:col>
          <xdr:colOff>209550</xdr:colOff>
          <xdr:row>24</xdr:row>
          <xdr:rowOff>76200</xdr:rowOff>
        </xdr:to>
        <xdr:sp macro="" textlink="">
          <xdr:nvSpPr>
            <xdr:cNvPr id="32783" name="Check Box 15" hidden="1">
              <a:extLst>
                <a:ext uri="{63B3BB69-23CF-44E3-9099-C40C66FF867C}">
                  <a14:compatExt spid="_x0000_s32783"/>
                </a:ext>
                <a:ext uri="{FF2B5EF4-FFF2-40B4-BE49-F238E27FC236}">
                  <a16:creationId xmlns:a16="http://schemas.microsoft.com/office/drawing/2014/main" id="{00000000-0008-0000-1F00-00000F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BACKUS</a:t>
              </a:r>
            </a:p>
          </xdr:txBody>
        </xdr:sp>
        <xdr:clientData/>
      </xdr:twoCellAnchor>
    </mc:Choice>
    <mc:Fallback/>
  </mc:AlternateContent>
  <xdr:twoCellAnchor editAs="oneCell">
    <xdr:from>
      <xdr:col>11</xdr:col>
      <xdr:colOff>409575</xdr:colOff>
      <xdr:row>0</xdr:row>
      <xdr:rowOff>0</xdr:rowOff>
    </xdr:from>
    <xdr:to>
      <xdr:col>12</xdr:col>
      <xdr:colOff>294068</xdr:colOff>
      <xdr:row>2</xdr:row>
      <xdr:rowOff>230551</xdr:rowOff>
    </xdr:to>
    <xdr:pic>
      <xdr:nvPicPr>
        <xdr:cNvPr id="3" name="Imagen 2">
          <a:extLst>
            <a:ext uri="{FF2B5EF4-FFF2-40B4-BE49-F238E27FC236}">
              <a16:creationId xmlns:a16="http://schemas.microsoft.com/office/drawing/2014/main" id="{00000000-0008-0000-1F00-000003000000}"/>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l="16672" t="22019" r="18710" b="20261"/>
        <a:stretch/>
      </xdr:blipFill>
      <xdr:spPr>
        <a:xfrm>
          <a:off x="9029700" y="0"/>
          <a:ext cx="675068" cy="602026"/>
        </a:xfrm>
        <a:prstGeom prst="rect">
          <a:avLst/>
        </a:prstGeom>
      </xdr:spPr>
    </xdr:pic>
    <xdr:clientData/>
  </xdr:twoCellAnchor>
</xdr:wsDr>
</file>

<file path=xl/drawings/drawing35.xml><?xml version="1.0" encoding="utf-8"?>
<xdr:wsDr xmlns:xdr="http://schemas.openxmlformats.org/drawingml/2006/spreadsheetDrawing" xmlns:a="http://schemas.openxmlformats.org/drawingml/2006/main">
  <xdr:twoCellAnchor editAs="oneCell">
    <xdr:from>
      <xdr:col>12</xdr:col>
      <xdr:colOff>411482</xdr:colOff>
      <xdr:row>0</xdr:row>
      <xdr:rowOff>88447</xdr:rowOff>
    </xdr:from>
    <xdr:to>
      <xdr:col>13</xdr:col>
      <xdr:colOff>514351</xdr:colOff>
      <xdr:row>2</xdr:row>
      <xdr:rowOff>174176</xdr:rowOff>
    </xdr:to>
    <xdr:pic>
      <xdr:nvPicPr>
        <xdr:cNvPr id="2" name="Imagen 1">
          <a:extLst>
            <a:ext uri="{FF2B5EF4-FFF2-40B4-BE49-F238E27FC236}">
              <a16:creationId xmlns:a16="http://schemas.microsoft.com/office/drawing/2014/main" id="{00000000-0008-0000-2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810752" y="92257"/>
          <a:ext cx="891539" cy="449584"/>
        </a:xfrm>
        <a:prstGeom prst="rect">
          <a:avLst/>
        </a:prstGeom>
      </xdr:spPr>
    </xdr:pic>
    <xdr:clientData/>
  </xdr:twoCellAnchor>
  <xdr:twoCellAnchor>
    <xdr:from>
      <xdr:col>0</xdr:col>
      <xdr:colOff>186690</xdr:colOff>
      <xdr:row>5</xdr:row>
      <xdr:rowOff>59054</xdr:rowOff>
    </xdr:from>
    <xdr:to>
      <xdr:col>14</xdr:col>
      <xdr:colOff>285750</xdr:colOff>
      <xdr:row>37</xdr:row>
      <xdr:rowOff>38099</xdr:rowOff>
    </xdr:to>
    <xdr:graphicFrame macro="">
      <xdr:nvGraphicFramePr>
        <xdr:cNvPr id="4" name="Chart 5">
          <a:extLst>
            <a:ext uri="{FF2B5EF4-FFF2-40B4-BE49-F238E27FC236}">
              <a16:creationId xmlns:a16="http://schemas.microsoft.com/office/drawing/2014/main" id="{00000000-0008-0000-20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mc:AlternateContent xmlns:mc="http://schemas.openxmlformats.org/markup-compatibility/2006">
    <mc:Choice xmlns:a14="http://schemas.microsoft.com/office/drawing/2010/main" Requires="a14">
      <xdr:twoCellAnchor editAs="oneCell">
        <xdr:from>
          <xdr:col>11</xdr:col>
          <xdr:colOff>266700</xdr:colOff>
          <xdr:row>5</xdr:row>
          <xdr:rowOff>180975</xdr:rowOff>
        </xdr:from>
        <xdr:to>
          <xdr:col>14</xdr:col>
          <xdr:colOff>0</xdr:colOff>
          <xdr:row>6</xdr:row>
          <xdr:rowOff>76200</xdr:rowOff>
        </xdr:to>
        <xdr:sp macro="" textlink="">
          <xdr:nvSpPr>
            <xdr:cNvPr id="33793" name="Check Box 1" hidden="1">
              <a:extLst>
                <a:ext uri="{63B3BB69-23CF-44E3-9099-C40C66FF867C}">
                  <a14:compatExt spid="_x0000_s33793"/>
                </a:ext>
                <a:ext uri="{FF2B5EF4-FFF2-40B4-BE49-F238E27FC236}">
                  <a16:creationId xmlns:a16="http://schemas.microsoft.com/office/drawing/2014/main" id="{00000000-0008-0000-2000-000001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JOCKEY PLAZA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285750</xdr:colOff>
          <xdr:row>6</xdr:row>
          <xdr:rowOff>57150</xdr:rowOff>
        </xdr:from>
        <xdr:to>
          <xdr:col>14</xdr:col>
          <xdr:colOff>19050</xdr:colOff>
          <xdr:row>6</xdr:row>
          <xdr:rowOff>257175</xdr:rowOff>
        </xdr:to>
        <xdr:sp macro="" textlink="">
          <xdr:nvSpPr>
            <xdr:cNvPr id="33794" name="Check Box 2" hidden="1">
              <a:extLst>
                <a:ext uri="{63B3BB69-23CF-44E3-9099-C40C66FF867C}">
                  <a14:compatExt spid="_x0000_s33794"/>
                </a:ext>
                <a:ext uri="{FF2B5EF4-FFF2-40B4-BE49-F238E27FC236}">
                  <a16:creationId xmlns:a16="http://schemas.microsoft.com/office/drawing/2014/main" id="{00000000-0008-0000-2000-000002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AUSTRAL GROUP</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285750</xdr:colOff>
          <xdr:row>6</xdr:row>
          <xdr:rowOff>228600</xdr:rowOff>
        </xdr:from>
        <xdr:to>
          <xdr:col>14</xdr:col>
          <xdr:colOff>19050</xdr:colOff>
          <xdr:row>7</xdr:row>
          <xdr:rowOff>104775</xdr:rowOff>
        </xdr:to>
        <xdr:sp macro="" textlink="">
          <xdr:nvSpPr>
            <xdr:cNvPr id="33795" name="Check Box 3" hidden="1">
              <a:extLst>
                <a:ext uri="{63B3BB69-23CF-44E3-9099-C40C66FF867C}">
                  <a14:compatExt spid="_x0000_s33795"/>
                </a:ext>
                <a:ext uri="{FF2B5EF4-FFF2-40B4-BE49-F238E27FC236}">
                  <a16:creationId xmlns:a16="http://schemas.microsoft.com/office/drawing/2014/main" id="{00000000-0008-0000-2000-000003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CAL &amp; CEMENTOS SUR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276225</xdr:colOff>
          <xdr:row>7</xdr:row>
          <xdr:rowOff>85725</xdr:rowOff>
        </xdr:from>
        <xdr:to>
          <xdr:col>14</xdr:col>
          <xdr:colOff>9525</xdr:colOff>
          <xdr:row>8</xdr:row>
          <xdr:rowOff>123825</xdr:rowOff>
        </xdr:to>
        <xdr:sp macro="" textlink="">
          <xdr:nvSpPr>
            <xdr:cNvPr id="33796" name="Check Box 4" hidden="1">
              <a:extLst>
                <a:ext uri="{63B3BB69-23CF-44E3-9099-C40C66FF867C}">
                  <a14:compatExt spid="_x0000_s33796"/>
                </a:ext>
                <a:ext uri="{FF2B5EF4-FFF2-40B4-BE49-F238E27FC236}">
                  <a16:creationId xmlns:a16="http://schemas.microsoft.com/office/drawing/2014/main" id="{00000000-0008-0000-2000-000004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MINERA SAN IGNACION MOROCOCHA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276225</xdr:colOff>
          <xdr:row>8</xdr:row>
          <xdr:rowOff>95250</xdr:rowOff>
        </xdr:from>
        <xdr:to>
          <xdr:col>14</xdr:col>
          <xdr:colOff>9525</xdr:colOff>
          <xdr:row>9</xdr:row>
          <xdr:rowOff>133350</xdr:rowOff>
        </xdr:to>
        <xdr:sp macro="" textlink="">
          <xdr:nvSpPr>
            <xdr:cNvPr id="33797" name="Check Box 5" hidden="1">
              <a:extLst>
                <a:ext uri="{63B3BB69-23CF-44E3-9099-C40C66FF867C}">
                  <a14:compatExt spid="_x0000_s33797"/>
                </a:ext>
                <a:ext uri="{FF2B5EF4-FFF2-40B4-BE49-F238E27FC236}">
                  <a16:creationId xmlns:a16="http://schemas.microsoft.com/office/drawing/2014/main" id="{00000000-0008-0000-2000-000005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LINDLEY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276225</xdr:colOff>
          <xdr:row>9</xdr:row>
          <xdr:rowOff>95250</xdr:rowOff>
        </xdr:from>
        <xdr:to>
          <xdr:col>14</xdr:col>
          <xdr:colOff>9525</xdr:colOff>
          <xdr:row>10</xdr:row>
          <xdr:rowOff>133350</xdr:rowOff>
        </xdr:to>
        <xdr:sp macro="" textlink="">
          <xdr:nvSpPr>
            <xdr:cNvPr id="33798" name="Check Box 6" hidden="1">
              <a:extLst>
                <a:ext uri="{63B3BB69-23CF-44E3-9099-C40C66FF867C}">
                  <a14:compatExt spid="_x0000_s33798"/>
                </a:ext>
                <a:ext uri="{FF2B5EF4-FFF2-40B4-BE49-F238E27FC236}">
                  <a16:creationId xmlns:a16="http://schemas.microsoft.com/office/drawing/2014/main" id="{00000000-0008-0000-2000-000006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CORPORACIÓN PESQUERA INCA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285750</xdr:colOff>
          <xdr:row>10</xdr:row>
          <xdr:rowOff>114300</xdr:rowOff>
        </xdr:from>
        <xdr:to>
          <xdr:col>14</xdr:col>
          <xdr:colOff>19050</xdr:colOff>
          <xdr:row>11</xdr:row>
          <xdr:rowOff>171450</xdr:rowOff>
        </xdr:to>
        <xdr:sp macro="" textlink="">
          <xdr:nvSpPr>
            <xdr:cNvPr id="33799" name="Check Box 7" hidden="1">
              <a:extLst>
                <a:ext uri="{63B3BB69-23CF-44E3-9099-C40C66FF867C}">
                  <a14:compatExt spid="_x0000_s33799"/>
                </a:ext>
                <a:ext uri="{FF2B5EF4-FFF2-40B4-BE49-F238E27FC236}">
                  <a16:creationId xmlns:a16="http://schemas.microsoft.com/office/drawing/2014/main" id="{00000000-0008-0000-2000-000007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CREDITEX</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285750</xdr:colOff>
          <xdr:row>11</xdr:row>
          <xdr:rowOff>133350</xdr:rowOff>
        </xdr:from>
        <xdr:to>
          <xdr:col>14</xdr:col>
          <xdr:colOff>19050</xdr:colOff>
          <xdr:row>12</xdr:row>
          <xdr:rowOff>171450</xdr:rowOff>
        </xdr:to>
        <xdr:sp macro="" textlink="">
          <xdr:nvSpPr>
            <xdr:cNvPr id="33800" name="Check Box 8" hidden="1">
              <a:extLst>
                <a:ext uri="{63B3BB69-23CF-44E3-9099-C40C66FF867C}">
                  <a14:compatExt spid="_x0000_s33800"/>
                </a:ext>
                <a:ext uri="{FF2B5EF4-FFF2-40B4-BE49-F238E27FC236}">
                  <a16:creationId xmlns:a16="http://schemas.microsoft.com/office/drawing/2014/main" id="{00000000-0008-0000-2000-000008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ECO - ACUICOLA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295275</xdr:colOff>
          <xdr:row>12</xdr:row>
          <xdr:rowOff>142875</xdr:rowOff>
        </xdr:from>
        <xdr:to>
          <xdr:col>14</xdr:col>
          <xdr:colOff>28575</xdr:colOff>
          <xdr:row>14</xdr:row>
          <xdr:rowOff>0</xdr:rowOff>
        </xdr:to>
        <xdr:sp macro="" textlink="">
          <xdr:nvSpPr>
            <xdr:cNvPr id="33801" name="Check Box 9" hidden="1">
              <a:extLst>
                <a:ext uri="{63B3BB69-23CF-44E3-9099-C40C66FF867C}">
                  <a14:compatExt spid="_x0000_s33801"/>
                </a:ext>
                <a:ext uri="{FF2B5EF4-FFF2-40B4-BE49-F238E27FC236}">
                  <a16:creationId xmlns:a16="http://schemas.microsoft.com/office/drawing/2014/main" id="{00000000-0008-0000-2000-000009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EXSA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295275</xdr:colOff>
          <xdr:row>13</xdr:row>
          <xdr:rowOff>161925</xdr:rowOff>
        </xdr:from>
        <xdr:to>
          <xdr:col>14</xdr:col>
          <xdr:colOff>28575</xdr:colOff>
          <xdr:row>15</xdr:row>
          <xdr:rowOff>19050</xdr:rowOff>
        </xdr:to>
        <xdr:sp macro="" textlink="">
          <xdr:nvSpPr>
            <xdr:cNvPr id="33802" name="Check Box 10" hidden="1">
              <a:extLst>
                <a:ext uri="{63B3BB69-23CF-44E3-9099-C40C66FF867C}">
                  <a14:compatExt spid="_x0000_s33802"/>
                </a:ext>
                <a:ext uri="{FF2B5EF4-FFF2-40B4-BE49-F238E27FC236}">
                  <a16:creationId xmlns:a16="http://schemas.microsoft.com/office/drawing/2014/main" id="{00000000-0008-0000-2000-00000A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FUNDICIÓN CALLAO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285750</xdr:colOff>
          <xdr:row>14</xdr:row>
          <xdr:rowOff>171450</xdr:rowOff>
        </xdr:from>
        <xdr:to>
          <xdr:col>14</xdr:col>
          <xdr:colOff>19050</xdr:colOff>
          <xdr:row>16</xdr:row>
          <xdr:rowOff>19050</xdr:rowOff>
        </xdr:to>
        <xdr:sp macro="" textlink="">
          <xdr:nvSpPr>
            <xdr:cNvPr id="33803" name="Check Box 11" hidden="1">
              <a:extLst>
                <a:ext uri="{63B3BB69-23CF-44E3-9099-C40C66FF867C}">
                  <a14:compatExt spid="_x0000_s33803"/>
                </a:ext>
                <a:ext uri="{FF2B5EF4-FFF2-40B4-BE49-F238E27FC236}">
                  <a16:creationId xmlns:a16="http://schemas.microsoft.com/office/drawing/2014/main" id="{00000000-0008-0000-2000-00000B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FUNDICIÓN CHILCA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285750</xdr:colOff>
          <xdr:row>15</xdr:row>
          <xdr:rowOff>171450</xdr:rowOff>
        </xdr:from>
        <xdr:to>
          <xdr:col>14</xdr:col>
          <xdr:colOff>19050</xdr:colOff>
          <xdr:row>17</xdr:row>
          <xdr:rowOff>19050</xdr:rowOff>
        </xdr:to>
        <xdr:sp macro="" textlink="">
          <xdr:nvSpPr>
            <xdr:cNvPr id="33804" name="Check Box 12" hidden="1">
              <a:extLst>
                <a:ext uri="{63B3BB69-23CF-44E3-9099-C40C66FF867C}">
                  <a14:compatExt spid="_x0000_s33804"/>
                </a:ext>
                <a:ext uri="{FF2B5EF4-FFF2-40B4-BE49-F238E27FC236}">
                  <a16:creationId xmlns:a16="http://schemas.microsoft.com/office/drawing/2014/main" id="{00000000-0008-0000-2000-00000C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HIPERMERCADOS TOTTUS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295275</xdr:colOff>
          <xdr:row>16</xdr:row>
          <xdr:rowOff>171450</xdr:rowOff>
        </xdr:from>
        <xdr:to>
          <xdr:col>14</xdr:col>
          <xdr:colOff>28575</xdr:colOff>
          <xdr:row>18</xdr:row>
          <xdr:rowOff>57150</xdr:rowOff>
        </xdr:to>
        <xdr:sp macro="" textlink="">
          <xdr:nvSpPr>
            <xdr:cNvPr id="33805" name="Check Box 13" hidden="1">
              <a:extLst>
                <a:ext uri="{63B3BB69-23CF-44E3-9099-C40C66FF867C}">
                  <a14:compatExt spid="_x0000_s33805"/>
                </a:ext>
                <a:ext uri="{FF2B5EF4-FFF2-40B4-BE49-F238E27FC236}">
                  <a16:creationId xmlns:a16="http://schemas.microsoft.com/office/drawing/2014/main" id="{00000000-0008-0000-2000-00000D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INMUEBLES PANAMERICANA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295275</xdr:colOff>
          <xdr:row>18</xdr:row>
          <xdr:rowOff>19050</xdr:rowOff>
        </xdr:from>
        <xdr:to>
          <xdr:col>14</xdr:col>
          <xdr:colOff>28575</xdr:colOff>
          <xdr:row>19</xdr:row>
          <xdr:rowOff>57150</xdr:rowOff>
        </xdr:to>
        <xdr:sp macro="" textlink="">
          <xdr:nvSpPr>
            <xdr:cNvPr id="33806" name="Check Box 14" hidden="1">
              <a:extLst>
                <a:ext uri="{63B3BB69-23CF-44E3-9099-C40C66FF867C}">
                  <a14:compatExt spid="_x0000_s33806"/>
                </a:ext>
                <a:ext uri="{FF2B5EF4-FFF2-40B4-BE49-F238E27FC236}">
                  <a16:creationId xmlns:a16="http://schemas.microsoft.com/office/drawing/2014/main" id="{00000000-0008-0000-2000-00000E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KIMBERLY - CLARK PERÚ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304800</xdr:colOff>
          <xdr:row>19</xdr:row>
          <xdr:rowOff>38100</xdr:rowOff>
        </xdr:from>
        <xdr:to>
          <xdr:col>14</xdr:col>
          <xdr:colOff>38100</xdr:colOff>
          <xdr:row>20</xdr:row>
          <xdr:rowOff>76200</xdr:rowOff>
        </xdr:to>
        <xdr:sp macro="" textlink="">
          <xdr:nvSpPr>
            <xdr:cNvPr id="33807" name="Check Box 15" hidden="1">
              <a:extLst>
                <a:ext uri="{63B3BB69-23CF-44E3-9099-C40C66FF867C}">
                  <a14:compatExt spid="_x0000_s33807"/>
                </a:ext>
                <a:ext uri="{FF2B5EF4-FFF2-40B4-BE49-F238E27FC236}">
                  <a16:creationId xmlns:a16="http://schemas.microsoft.com/office/drawing/2014/main" id="{00000000-0008-0000-2000-00000F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LECHE GLORIA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314325</xdr:colOff>
          <xdr:row>20</xdr:row>
          <xdr:rowOff>47625</xdr:rowOff>
        </xdr:from>
        <xdr:to>
          <xdr:col>14</xdr:col>
          <xdr:colOff>47625</xdr:colOff>
          <xdr:row>21</xdr:row>
          <xdr:rowOff>95250</xdr:rowOff>
        </xdr:to>
        <xdr:sp macro="" textlink="">
          <xdr:nvSpPr>
            <xdr:cNvPr id="33808" name="Check Box 16" hidden="1">
              <a:extLst>
                <a:ext uri="{63B3BB69-23CF-44E3-9099-C40C66FF867C}">
                  <a14:compatExt spid="_x0000_s33808"/>
                </a:ext>
                <a:ext uri="{FF2B5EF4-FFF2-40B4-BE49-F238E27FC236}">
                  <a16:creationId xmlns:a16="http://schemas.microsoft.com/office/drawing/2014/main" id="{00000000-0008-0000-2000-000010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MALL AVENTURA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314325</xdr:colOff>
          <xdr:row>21</xdr:row>
          <xdr:rowOff>57150</xdr:rowOff>
        </xdr:from>
        <xdr:to>
          <xdr:col>14</xdr:col>
          <xdr:colOff>47625</xdr:colOff>
          <xdr:row>22</xdr:row>
          <xdr:rowOff>104775</xdr:rowOff>
        </xdr:to>
        <xdr:sp macro="" textlink="">
          <xdr:nvSpPr>
            <xdr:cNvPr id="33809" name="Check Box 17" hidden="1">
              <a:extLst>
                <a:ext uri="{63B3BB69-23CF-44E3-9099-C40C66FF867C}">
                  <a14:compatExt spid="_x0000_s33809"/>
                </a:ext>
                <a:ext uri="{FF2B5EF4-FFF2-40B4-BE49-F238E27FC236}">
                  <a16:creationId xmlns:a16="http://schemas.microsoft.com/office/drawing/2014/main" id="{00000000-0008-0000-2000-000011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MEPSA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342900</xdr:colOff>
          <xdr:row>22</xdr:row>
          <xdr:rowOff>85725</xdr:rowOff>
        </xdr:from>
        <xdr:to>
          <xdr:col>14</xdr:col>
          <xdr:colOff>76200</xdr:colOff>
          <xdr:row>22</xdr:row>
          <xdr:rowOff>304800</xdr:rowOff>
        </xdr:to>
        <xdr:sp macro="" textlink="">
          <xdr:nvSpPr>
            <xdr:cNvPr id="33810" name="Check Box 18" hidden="1">
              <a:extLst>
                <a:ext uri="{63B3BB69-23CF-44E3-9099-C40C66FF867C}">
                  <a14:compatExt spid="_x0000_s33810"/>
                </a:ext>
                <a:ext uri="{FF2B5EF4-FFF2-40B4-BE49-F238E27FC236}">
                  <a16:creationId xmlns:a16="http://schemas.microsoft.com/office/drawing/2014/main" id="{00000000-0008-0000-2000-000012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MINERA CORONA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342900</xdr:colOff>
          <xdr:row>22</xdr:row>
          <xdr:rowOff>276225</xdr:rowOff>
        </xdr:from>
        <xdr:to>
          <xdr:col>14</xdr:col>
          <xdr:colOff>76200</xdr:colOff>
          <xdr:row>23</xdr:row>
          <xdr:rowOff>161925</xdr:rowOff>
        </xdr:to>
        <xdr:sp macro="" textlink="">
          <xdr:nvSpPr>
            <xdr:cNvPr id="33811" name="Check Box 19" hidden="1">
              <a:extLst>
                <a:ext uri="{63B3BB69-23CF-44E3-9099-C40C66FF867C}">
                  <a14:compatExt spid="_x0000_s33811"/>
                </a:ext>
                <a:ext uri="{FF2B5EF4-FFF2-40B4-BE49-F238E27FC236}">
                  <a16:creationId xmlns:a16="http://schemas.microsoft.com/office/drawing/2014/main" id="{00000000-0008-0000-2000-000013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MINERA HORIZONTE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333375</xdr:colOff>
          <xdr:row>23</xdr:row>
          <xdr:rowOff>133350</xdr:rowOff>
        </xdr:from>
        <xdr:to>
          <xdr:col>14</xdr:col>
          <xdr:colOff>66675</xdr:colOff>
          <xdr:row>24</xdr:row>
          <xdr:rowOff>171450</xdr:rowOff>
        </xdr:to>
        <xdr:sp macro="" textlink="">
          <xdr:nvSpPr>
            <xdr:cNvPr id="33812" name="Check Box 20" hidden="1">
              <a:extLst>
                <a:ext uri="{63B3BB69-23CF-44E3-9099-C40C66FF867C}">
                  <a14:compatExt spid="_x0000_s33812"/>
                </a:ext>
                <a:ext uri="{FF2B5EF4-FFF2-40B4-BE49-F238E27FC236}">
                  <a16:creationId xmlns:a16="http://schemas.microsoft.com/office/drawing/2014/main" id="{00000000-0008-0000-2000-000014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MINERA SHOUXIN PERÚ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333375</xdr:colOff>
          <xdr:row>24</xdr:row>
          <xdr:rowOff>142875</xdr:rowOff>
        </xdr:from>
        <xdr:to>
          <xdr:col>14</xdr:col>
          <xdr:colOff>66675</xdr:colOff>
          <xdr:row>26</xdr:row>
          <xdr:rowOff>0</xdr:rowOff>
        </xdr:to>
        <xdr:sp macro="" textlink="">
          <xdr:nvSpPr>
            <xdr:cNvPr id="33813" name="Check Box 21" hidden="1">
              <a:extLst>
                <a:ext uri="{63B3BB69-23CF-44E3-9099-C40C66FF867C}">
                  <a14:compatExt spid="_x0000_s33813"/>
                </a:ext>
                <a:ext uri="{FF2B5EF4-FFF2-40B4-BE49-F238E27FC236}">
                  <a16:creationId xmlns:a16="http://schemas.microsoft.com/office/drawing/2014/main" id="{00000000-0008-0000-2000-000015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MOLYCOP - ADESUR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323850</xdr:colOff>
          <xdr:row>25</xdr:row>
          <xdr:rowOff>161925</xdr:rowOff>
        </xdr:from>
        <xdr:to>
          <xdr:col>14</xdr:col>
          <xdr:colOff>57150</xdr:colOff>
          <xdr:row>27</xdr:row>
          <xdr:rowOff>19050</xdr:rowOff>
        </xdr:to>
        <xdr:sp macro="" textlink="">
          <xdr:nvSpPr>
            <xdr:cNvPr id="33814" name="Check Box 22" hidden="1">
              <a:extLst>
                <a:ext uri="{63B3BB69-23CF-44E3-9099-C40C66FF867C}">
                  <a14:compatExt spid="_x0000_s33814"/>
                </a:ext>
                <a:ext uri="{FF2B5EF4-FFF2-40B4-BE49-F238E27FC236}">
                  <a16:creationId xmlns:a16="http://schemas.microsoft.com/office/drawing/2014/main" id="{00000000-0008-0000-2000-000016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OPEN PLAZA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323850</xdr:colOff>
          <xdr:row>26</xdr:row>
          <xdr:rowOff>171450</xdr:rowOff>
        </xdr:from>
        <xdr:to>
          <xdr:col>14</xdr:col>
          <xdr:colOff>57150</xdr:colOff>
          <xdr:row>28</xdr:row>
          <xdr:rowOff>19050</xdr:rowOff>
        </xdr:to>
        <xdr:sp macro="" textlink="">
          <xdr:nvSpPr>
            <xdr:cNvPr id="33815" name="Check Box 23" hidden="1">
              <a:extLst>
                <a:ext uri="{63B3BB69-23CF-44E3-9099-C40C66FF867C}">
                  <a14:compatExt spid="_x0000_s33815"/>
                </a:ext>
                <a:ext uri="{FF2B5EF4-FFF2-40B4-BE49-F238E27FC236}">
                  <a16:creationId xmlns:a16="http://schemas.microsoft.com/office/drawing/2014/main" id="{00000000-0008-0000-2000-000017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OWENS - ILLINOIS PERÚ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333375</xdr:colOff>
          <xdr:row>28</xdr:row>
          <xdr:rowOff>0</xdr:rowOff>
        </xdr:from>
        <xdr:to>
          <xdr:col>14</xdr:col>
          <xdr:colOff>66675</xdr:colOff>
          <xdr:row>29</xdr:row>
          <xdr:rowOff>57150</xdr:rowOff>
        </xdr:to>
        <xdr:sp macro="" textlink="">
          <xdr:nvSpPr>
            <xdr:cNvPr id="33816" name="Check Box 24" hidden="1">
              <a:extLst>
                <a:ext uri="{63B3BB69-23CF-44E3-9099-C40C66FF867C}">
                  <a14:compatExt spid="_x0000_s33816"/>
                </a:ext>
                <a:ext uri="{FF2B5EF4-FFF2-40B4-BE49-F238E27FC236}">
                  <a16:creationId xmlns:a16="http://schemas.microsoft.com/office/drawing/2014/main" id="{00000000-0008-0000-2000-000018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PAPELERA NACIONAL</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342900</xdr:colOff>
          <xdr:row>29</xdr:row>
          <xdr:rowOff>19050</xdr:rowOff>
        </xdr:from>
        <xdr:to>
          <xdr:col>14</xdr:col>
          <xdr:colOff>76200</xdr:colOff>
          <xdr:row>30</xdr:row>
          <xdr:rowOff>57150</xdr:rowOff>
        </xdr:to>
        <xdr:sp macro="" textlink="">
          <xdr:nvSpPr>
            <xdr:cNvPr id="33817" name="Check Box 25" hidden="1">
              <a:extLst>
                <a:ext uri="{63B3BB69-23CF-44E3-9099-C40C66FF867C}">
                  <a14:compatExt spid="_x0000_s33817"/>
                </a:ext>
                <a:ext uri="{FF2B5EF4-FFF2-40B4-BE49-F238E27FC236}">
                  <a16:creationId xmlns:a16="http://schemas.microsoft.com/office/drawing/2014/main" id="{00000000-0008-0000-2000-000019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PERUANA DE MOLDEADOS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342900</xdr:colOff>
          <xdr:row>30</xdr:row>
          <xdr:rowOff>19050</xdr:rowOff>
        </xdr:from>
        <xdr:to>
          <xdr:col>14</xdr:col>
          <xdr:colOff>76200</xdr:colOff>
          <xdr:row>31</xdr:row>
          <xdr:rowOff>57150</xdr:rowOff>
        </xdr:to>
        <xdr:sp macro="" textlink="">
          <xdr:nvSpPr>
            <xdr:cNvPr id="33818" name="Check Box 26" hidden="1">
              <a:extLst>
                <a:ext uri="{63B3BB69-23CF-44E3-9099-C40C66FF867C}">
                  <a14:compatExt spid="_x0000_s33818"/>
                </a:ext>
                <a:ext uri="{FF2B5EF4-FFF2-40B4-BE49-F238E27FC236}">
                  <a16:creationId xmlns:a16="http://schemas.microsoft.com/office/drawing/2014/main" id="{00000000-0008-0000-2000-00001A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PESQUERA DIAMANTE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352425</xdr:colOff>
          <xdr:row>31</xdr:row>
          <xdr:rowOff>28575</xdr:rowOff>
        </xdr:from>
        <xdr:to>
          <xdr:col>14</xdr:col>
          <xdr:colOff>85725</xdr:colOff>
          <xdr:row>32</xdr:row>
          <xdr:rowOff>76200</xdr:rowOff>
        </xdr:to>
        <xdr:sp macro="" textlink="">
          <xdr:nvSpPr>
            <xdr:cNvPr id="33819" name="Check Box 27" hidden="1">
              <a:extLst>
                <a:ext uri="{63B3BB69-23CF-44E3-9099-C40C66FF867C}">
                  <a14:compatExt spid="_x0000_s33819"/>
                </a:ext>
                <a:ext uri="{FF2B5EF4-FFF2-40B4-BE49-F238E27FC236}">
                  <a16:creationId xmlns:a16="http://schemas.microsoft.com/office/drawing/2014/main" id="{00000000-0008-0000-2000-00001B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SAGA FALABELLA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352425</xdr:colOff>
          <xdr:row>32</xdr:row>
          <xdr:rowOff>57150</xdr:rowOff>
        </xdr:from>
        <xdr:to>
          <xdr:col>14</xdr:col>
          <xdr:colOff>85725</xdr:colOff>
          <xdr:row>33</xdr:row>
          <xdr:rowOff>85725</xdr:rowOff>
        </xdr:to>
        <xdr:sp macro="" textlink="">
          <xdr:nvSpPr>
            <xdr:cNvPr id="33820" name="Check Box 28" hidden="1">
              <a:extLst>
                <a:ext uri="{63B3BB69-23CF-44E3-9099-C40C66FF867C}">
                  <a14:compatExt spid="_x0000_s33820"/>
                </a:ext>
                <a:ext uri="{FF2B5EF4-FFF2-40B4-BE49-F238E27FC236}">
                  <a16:creationId xmlns:a16="http://schemas.microsoft.com/office/drawing/2014/main" id="{00000000-0008-0000-2000-00001C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SAN FERNANDO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361950</xdr:colOff>
          <xdr:row>33</xdr:row>
          <xdr:rowOff>66675</xdr:rowOff>
        </xdr:from>
        <xdr:to>
          <xdr:col>14</xdr:col>
          <xdr:colOff>314325</xdr:colOff>
          <xdr:row>34</xdr:row>
          <xdr:rowOff>85725</xdr:rowOff>
        </xdr:to>
        <xdr:sp macro="" textlink="">
          <xdr:nvSpPr>
            <xdr:cNvPr id="33821" name="Check Box 29" hidden="1">
              <a:extLst>
                <a:ext uri="{63B3BB69-23CF-44E3-9099-C40C66FF867C}">
                  <a14:compatExt spid="_x0000_s33821"/>
                </a:ext>
                <a:ext uri="{FF2B5EF4-FFF2-40B4-BE49-F238E27FC236}">
                  <a16:creationId xmlns:a16="http://schemas.microsoft.com/office/drawing/2014/main" id="{00000000-0008-0000-2000-00001D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TIENDAS DEL MEJORAMIENTO DEL HOGAR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361950</xdr:colOff>
          <xdr:row>34</xdr:row>
          <xdr:rowOff>47625</xdr:rowOff>
        </xdr:from>
        <xdr:to>
          <xdr:col>14</xdr:col>
          <xdr:colOff>95250</xdr:colOff>
          <xdr:row>35</xdr:row>
          <xdr:rowOff>85725</xdr:rowOff>
        </xdr:to>
        <xdr:sp macro="" textlink="">
          <xdr:nvSpPr>
            <xdr:cNvPr id="33822" name="Check Box 30" hidden="1">
              <a:extLst>
                <a:ext uri="{63B3BB69-23CF-44E3-9099-C40C66FF867C}">
                  <a14:compatExt spid="_x0000_s33822"/>
                </a:ext>
                <a:ext uri="{FF2B5EF4-FFF2-40B4-BE49-F238E27FC236}">
                  <a16:creationId xmlns:a16="http://schemas.microsoft.com/office/drawing/2014/main" id="{00000000-0008-0000-2000-00001E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TREN URBANO DE LIMA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361950</xdr:colOff>
          <xdr:row>35</xdr:row>
          <xdr:rowOff>57150</xdr:rowOff>
        </xdr:from>
        <xdr:to>
          <xdr:col>14</xdr:col>
          <xdr:colOff>95250</xdr:colOff>
          <xdr:row>36</xdr:row>
          <xdr:rowOff>95250</xdr:rowOff>
        </xdr:to>
        <xdr:sp macro="" textlink="">
          <xdr:nvSpPr>
            <xdr:cNvPr id="33823" name="Check Box 31" hidden="1">
              <a:extLst>
                <a:ext uri="{63B3BB69-23CF-44E3-9099-C40C66FF867C}">
                  <a14:compatExt spid="_x0000_s33823"/>
                </a:ext>
                <a:ext uri="{FF2B5EF4-FFF2-40B4-BE49-F238E27FC236}">
                  <a16:creationId xmlns:a16="http://schemas.microsoft.com/office/drawing/2014/main" id="{00000000-0008-0000-2000-00001F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PE" sz="800" b="0" i="0" u="none" strike="noStrike" baseline="0">
                  <a:solidFill>
                    <a:srgbClr val="000000"/>
                  </a:solidFill>
                  <a:latin typeface="Segoe UI"/>
                  <a:cs typeface="Segoe UI"/>
                </a:rPr>
                <a:t>TRUPAL</a:t>
              </a:r>
            </a:p>
          </xdr:txBody>
        </xdr:sp>
        <xdr:clientData/>
      </xdr:twoCellAnchor>
    </mc:Choice>
    <mc:Fallback/>
  </mc:AlternateContent>
  <xdr:twoCellAnchor editAs="oneCell">
    <xdr:from>
      <xdr:col>11</xdr:col>
      <xdr:colOff>383984</xdr:colOff>
      <xdr:row>0</xdr:row>
      <xdr:rowOff>0</xdr:rowOff>
    </xdr:from>
    <xdr:to>
      <xdr:col>12</xdr:col>
      <xdr:colOff>266572</xdr:colOff>
      <xdr:row>2</xdr:row>
      <xdr:rowOff>226741</xdr:rowOff>
    </xdr:to>
    <xdr:pic>
      <xdr:nvPicPr>
        <xdr:cNvPr id="3" name="Imagen 2">
          <a:extLst>
            <a:ext uri="{FF2B5EF4-FFF2-40B4-BE49-F238E27FC236}">
              <a16:creationId xmlns:a16="http://schemas.microsoft.com/office/drawing/2014/main" id="{00000000-0008-0000-2000-000003000000}"/>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l="16672" t="22019" r="18710" b="20261"/>
        <a:stretch/>
      </xdr:blipFill>
      <xdr:spPr>
        <a:xfrm>
          <a:off x="9004109" y="0"/>
          <a:ext cx="673163" cy="598216"/>
        </a:xfrm>
        <a:prstGeom prst="rect">
          <a:avLst/>
        </a:prstGeom>
      </xdr:spPr>
    </xdr:pic>
    <xdr:clientData/>
  </xdr:twoCellAnchor>
</xdr:wsDr>
</file>

<file path=xl/drawings/drawing36.xml><?xml version="1.0" encoding="utf-8"?>
<xdr:wsDr xmlns:xdr="http://schemas.openxmlformats.org/drawingml/2006/spreadsheetDrawing" xmlns:a="http://schemas.openxmlformats.org/drawingml/2006/main">
  <xdr:twoCellAnchor editAs="oneCell">
    <xdr:from>
      <xdr:col>20</xdr:col>
      <xdr:colOff>543562</xdr:colOff>
      <xdr:row>0</xdr:row>
      <xdr:rowOff>85907</xdr:rowOff>
    </xdr:from>
    <xdr:to>
      <xdr:col>21</xdr:col>
      <xdr:colOff>646431</xdr:colOff>
      <xdr:row>2</xdr:row>
      <xdr:rowOff>247836</xdr:rowOff>
    </xdr:to>
    <xdr:pic>
      <xdr:nvPicPr>
        <xdr:cNvPr id="2" name="Imagen 1">
          <a:extLst>
            <a:ext uri="{FF2B5EF4-FFF2-40B4-BE49-F238E27FC236}">
              <a16:creationId xmlns:a16="http://schemas.microsoft.com/office/drawing/2014/main" id="{00000000-0008-0000-2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403187" y="85907"/>
          <a:ext cx="880744" cy="495304"/>
        </a:xfrm>
        <a:prstGeom prst="rect">
          <a:avLst/>
        </a:prstGeom>
      </xdr:spPr>
    </xdr:pic>
    <xdr:clientData/>
  </xdr:twoCellAnchor>
  <xdr:twoCellAnchor editAs="oneCell">
    <xdr:from>
      <xdr:col>19</xdr:col>
      <xdr:colOff>373673</xdr:colOff>
      <xdr:row>0</xdr:row>
      <xdr:rowOff>0</xdr:rowOff>
    </xdr:from>
    <xdr:to>
      <xdr:col>20</xdr:col>
      <xdr:colOff>264760</xdr:colOff>
      <xdr:row>2</xdr:row>
      <xdr:rowOff>257515</xdr:rowOff>
    </xdr:to>
    <xdr:pic>
      <xdr:nvPicPr>
        <xdr:cNvPr id="3" name="Imagen 2">
          <a:extLst>
            <a:ext uri="{FF2B5EF4-FFF2-40B4-BE49-F238E27FC236}">
              <a16:creationId xmlns:a16="http://schemas.microsoft.com/office/drawing/2014/main" id="{00000000-0008-0000-2100-000003000000}"/>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16672" t="22019" r="18710" b="20261"/>
        <a:stretch/>
      </xdr:blipFill>
      <xdr:spPr>
        <a:xfrm>
          <a:off x="27512596" y="0"/>
          <a:ext cx="675068" cy="59455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pc122\vecomun\Documentos\05%20Transferencias\05.2%20SICOES%20y%20Pagina%20Web\Pagina%20web\Resultados\1205\01%20Producci&#243;n\pa_PROD_WEB_1205.REV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D"/>
      <sheetName val="PAG_WEB1"/>
      <sheetName val="PAG_WEB2"/>
      <sheetName val="Energia"/>
      <sheetName val="graf"/>
      <sheetName val="Hoja1"/>
    </sheetNames>
    <sheetDataSet>
      <sheetData sheetId="0" refreshError="1">
        <row r="2">
          <cell r="B2" t="str">
            <v>INFORME DE MAXIMA DEMANDA DEL MES DE DICIEMBRE 2005</v>
          </cell>
          <cell r="L2" t="str">
            <v>INFORME DE MAXIMA DEMANDA DEL MES DE DICIEMBRE 2005</v>
          </cell>
        </row>
        <row r="5">
          <cell r="B5" t="str">
            <v>EMPRESA</v>
          </cell>
          <cell r="C5" t="str">
            <v>CENTRAL</v>
          </cell>
          <cell r="D5" t="str">
            <v>UNIDAD</v>
          </cell>
          <cell r="E5" t="str">
            <v>MW</v>
          </cell>
          <cell r="G5" t="str">
            <v>EMPRESA</v>
          </cell>
          <cell r="H5" t="str">
            <v>CENTRAL</v>
          </cell>
          <cell r="I5" t="str">
            <v>UNIDAD</v>
          </cell>
          <cell r="J5" t="str">
            <v>MW</v>
          </cell>
          <cell r="L5" t="str">
            <v>EMPRESA</v>
          </cell>
          <cell r="M5" t="str">
            <v>CENTRAL</v>
          </cell>
          <cell r="N5" t="str">
            <v>UNIDAD</v>
          </cell>
          <cell r="O5" t="str">
            <v>MW</v>
          </cell>
        </row>
        <row r="6">
          <cell r="B6" t="str">
            <v>TERMOSELVA</v>
          </cell>
          <cell r="C6" t="str">
            <v>AGUAYTIA</v>
          </cell>
          <cell r="D6" t="str">
            <v>G1-MW</v>
          </cell>
          <cell r="E6">
            <v>88.483343751999996</v>
          </cell>
          <cell r="G6" t="str">
            <v xml:space="preserve">EGENOR </v>
          </cell>
          <cell r="H6" t="str">
            <v>CAÑON DEL PATO</v>
          </cell>
          <cell r="I6" t="str">
            <v xml:space="preserve">G1-MW </v>
          </cell>
          <cell r="J6">
            <v>42.752000000000002</v>
          </cell>
          <cell r="K6">
            <v>256.44800000000004</v>
          </cell>
          <cell r="L6" t="str">
            <v>ENERSUR</v>
          </cell>
          <cell r="M6" t="str">
            <v>YUNCÁN</v>
          </cell>
          <cell r="N6" t="str">
            <v>G1 - MW</v>
          </cell>
          <cell r="O6">
            <v>43.843507200000005</v>
          </cell>
        </row>
        <row r="7">
          <cell r="D7" t="str">
            <v>G2-MW</v>
          </cell>
          <cell r="E7">
            <v>77.654226563999998</v>
          </cell>
          <cell r="F7">
            <v>166.13757031599999</v>
          </cell>
          <cell r="I7" t="str">
            <v xml:space="preserve">G2-MW </v>
          </cell>
          <cell r="J7">
            <v>43.136000000000003</v>
          </cell>
          <cell r="N7" t="str">
            <v>G2 - MW</v>
          </cell>
          <cell r="O7">
            <v>43.843507200000005</v>
          </cell>
        </row>
        <row r="8">
          <cell r="B8" t="str">
            <v>CAHUA</v>
          </cell>
          <cell r="C8" t="str">
            <v>CAHUA</v>
          </cell>
          <cell r="D8" t="str">
            <v>G1 - MW</v>
          </cell>
          <cell r="E8">
            <v>21.719482419999999</v>
          </cell>
          <cell r="F8">
            <v>77.710296997058052</v>
          </cell>
          <cell r="I8" t="str">
            <v xml:space="preserve">G3-MW </v>
          </cell>
          <cell r="J8">
            <v>43.392000000000003</v>
          </cell>
          <cell r="N8" t="str">
            <v>G3 - MW</v>
          </cell>
          <cell r="O8">
            <v>43.643491200000007</v>
          </cell>
        </row>
        <row r="9">
          <cell r="D9" t="str">
            <v>G2 - MW</v>
          </cell>
          <cell r="E9">
            <v>22.016775392</v>
          </cell>
          <cell r="I9" t="str">
            <v xml:space="preserve">G4-MW </v>
          </cell>
          <cell r="J9">
            <v>43.776000000000003</v>
          </cell>
          <cell r="M9" t="str">
            <v>ILO 1</v>
          </cell>
          <cell r="N9" t="str">
            <v>TV2 -MW</v>
          </cell>
          <cell r="O9">
            <v>20.181261718750001</v>
          </cell>
        </row>
        <row r="10">
          <cell r="C10" t="str">
            <v>PARIAC</v>
          </cell>
          <cell r="D10" t="str">
            <v>MW</v>
          </cell>
          <cell r="E10">
            <v>4.3601034530580574</v>
          </cell>
          <cell r="I10" t="str">
            <v xml:space="preserve">G5-MW </v>
          </cell>
          <cell r="J10">
            <v>43.008000000000003</v>
          </cell>
          <cell r="N10" t="str">
            <v>TV3 -MW</v>
          </cell>
          <cell r="O10">
            <v>24.681833984375</v>
          </cell>
        </row>
        <row r="11">
          <cell r="C11" t="str">
            <v>GALLITO CIEGO</v>
          </cell>
          <cell r="D11" t="str">
            <v>G1-MW</v>
          </cell>
          <cell r="E11">
            <v>13.485981443999998</v>
          </cell>
          <cell r="I11" t="str">
            <v xml:space="preserve">G6-MW </v>
          </cell>
          <cell r="J11">
            <v>42.368000000000002</v>
          </cell>
          <cell r="N11" t="str">
            <v>TV4 -MW</v>
          </cell>
          <cell r="O11">
            <v>0</v>
          </cell>
        </row>
        <row r="12">
          <cell r="D12" t="str">
            <v>G2-MW</v>
          </cell>
          <cell r="E12">
            <v>13.458446287999999</v>
          </cell>
          <cell r="H12" t="str">
            <v>CARHUAQUERO</v>
          </cell>
          <cell r="I12" t="str">
            <v xml:space="preserve">G1-MW </v>
          </cell>
          <cell r="J12">
            <v>25.216000000000001</v>
          </cell>
          <cell r="K12">
            <v>91.647999999999996</v>
          </cell>
          <cell r="N12" t="str">
            <v>TG1 -MW</v>
          </cell>
          <cell r="O12">
            <v>0</v>
          </cell>
          <cell r="P12">
            <v>180.34575195312499</v>
          </cell>
        </row>
        <row r="13">
          <cell r="C13" t="str">
            <v>PACASMAYO</v>
          </cell>
          <cell r="D13" t="str">
            <v>SLZ 1-MW</v>
          </cell>
          <cell r="E13">
            <v>0</v>
          </cell>
          <cell r="F13">
            <v>0</v>
          </cell>
          <cell r="I13" t="str">
            <v xml:space="preserve">G2-MW </v>
          </cell>
          <cell r="J13">
            <v>24.448</v>
          </cell>
          <cell r="N13" t="str">
            <v>TG2 -MW</v>
          </cell>
          <cell r="O13">
            <v>0</v>
          </cell>
          <cell r="P13">
            <v>311.67625755312497</v>
          </cell>
        </row>
        <row r="14">
          <cell r="D14" t="str">
            <v>SLZ2-MW</v>
          </cell>
          <cell r="E14">
            <v>0</v>
          </cell>
          <cell r="I14" t="str">
            <v xml:space="preserve">G3-MW </v>
          </cell>
          <cell r="J14">
            <v>25.088000000000001</v>
          </cell>
          <cell r="K14">
            <v>333.18400000000003</v>
          </cell>
          <cell r="N14" t="str">
            <v>CAT -MW</v>
          </cell>
          <cell r="O14">
            <v>0</v>
          </cell>
        </row>
        <row r="15">
          <cell r="D15" t="str">
            <v>SLZ3-MW</v>
          </cell>
          <cell r="E15">
            <v>0</v>
          </cell>
          <cell r="H15" t="str">
            <v>CHIMBOTE</v>
          </cell>
          <cell r="I15" t="str">
            <v>CHIM1,2-MW</v>
          </cell>
          <cell r="J15">
            <v>0</v>
          </cell>
          <cell r="K15">
            <v>0</v>
          </cell>
          <cell r="M15" t="str">
            <v xml:space="preserve">ILO 2  </v>
          </cell>
          <cell r="N15" t="str">
            <v>TV1 -MW</v>
          </cell>
          <cell r="O15">
            <v>135.48265624999999</v>
          </cell>
        </row>
        <row r="16">
          <cell r="D16" t="str">
            <v>MAN-MW</v>
          </cell>
          <cell r="E16">
            <v>0</v>
          </cell>
          <cell r="F16">
            <v>0</v>
          </cell>
          <cell r="I16" t="str">
            <v>CHIM3-MW</v>
          </cell>
          <cell r="J16">
            <v>0</v>
          </cell>
          <cell r="L16" t="str">
            <v>EGASA</v>
          </cell>
          <cell r="M16" t="str">
            <v>CHARCANI I</v>
          </cell>
          <cell r="N16" t="str">
            <v>CHAI1 -MW</v>
          </cell>
          <cell r="O16">
            <v>0.81600378417968755</v>
          </cell>
        </row>
        <row r="17">
          <cell r="C17" t="str">
            <v>ARCATA</v>
          </cell>
          <cell r="D17" t="str">
            <v>MW</v>
          </cell>
          <cell r="E17">
            <v>2.669508</v>
          </cell>
          <cell r="F17">
            <v>77.710296997058052</v>
          </cell>
          <cell r="H17" t="str">
            <v>TRUJILLO</v>
          </cell>
          <cell r="I17" t="str">
            <v>TRUJ4-MW</v>
          </cell>
          <cell r="J17">
            <v>0</v>
          </cell>
          <cell r="K17">
            <v>0</v>
          </cell>
          <cell r="N17" t="str">
            <v>CHAI2 -MW</v>
          </cell>
          <cell r="O17">
            <v>0.81862597656250002</v>
          </cell>
        </row>
        <row r="18">
          <cell r="B18" t="str">
            <v>ELECTROANDES</v>
          </cell>
          <cell r="C18" t="str">
            <v>YAUPI</v>
          </cell>
          <cell r="D18" t="str">
            <v>YAUP1-MW</v>
          </cell>
          <cell r="E18">
            <v>20.476800000000001</v>
          </cell>
          <cell r="H18" t="str">
            <v>PIURA TG</v>
          </cell>
          <cell r="I18" t="str">
            <v>PIURTG1-MW</v>
          </cell>
          <cell r="J18">
            <v>0</v>
          </cell>
          <cell r="M18" t="str">
            <v>CHARCANI II</v>
          </cell>
          <cell r="N18" t="str">
            <v>CHAII1 -MW</v>
          </cell>
          <cell r="O18">
            <v>0.1815279083251953</v>
          </cell>
        </row>
        <row r="19">
          <cell r="D19" t="str">
            <v>YAUP2-MW</v>
          </cell>
          <cell r="E19">
            <v>20.459520000000001</v>
          </cell>
          <cell r="H19" t="str">
            <v>PAITA</v>
          </cell>
          <cell r="I19" t="str">
            <v>PAITEMDS-MW</v>
          </cell>
          <cell r="J19">
            <v>0</v>
          </cell>
          <cell r="N19" t="str">
            <v>CHAII2 -MW</v>
          </cell>
          <cell r="O19">
            <v>0.18297743225097657</v>
          </cell>
        </row>
        <row r="20">
          <cell r="D20" t="str">
            <v>YAUP3-MW</v>
          </cell>
          <cell r="E20">
            <v>20.407679999999999</v>
          </cell>
          <cell r="I20" t="str">
            <v>PAITSKDS-MW</v>
          </cell>
          <cell r="J20">
            <v>0</v>
          </cell>
          <cell r="N20" t="str">
            <v>CHAII3 -MW</v>
          </cell>
          <cell r="O20">
            <v>0.19572587585449219</v>
          </cell>
        </row>
        <row r="21">
          <cell r="D21" t="str">
            <v>YAUP4-MW</v>
          </cell>
          <cell r="E21">
            <v>20.563200000000002</v>
          </cell>
          <cell r="H21" t="str">
            <v>PIURA</v>
          </cell>
          <cell r="I21" t="str">
            <v>PIURGMT1-MW</v>
          </cell>
          <cell r="J21">
            <v>0</v>
          </cell>
          <cell r="K21">
            <v>12.491521701897508</v>
          </cell>
          <cell r="M21" t="str">
            <v>CHARCANI III</v>
          </cell>
          <cell r="N21" t="str">
            <v>CHAIII1 -MW</v>
          </cell>
          <cell r="O21">
            <v>2.2693059082031248</v>
          </cell>
        </row>
        <row r="22">
          <cell r="D22" t="str">
            <v>YAUP5-MW</v>
          </cell>
          <cell r="E22">
            <v>20.61504</v>
          </cell>
          <cell r="I22" t="str">
            <v>PIURGMT2-MW</v>
          </cell>
          <cell r="J22">
            <v>0</v>
          </cell>
          <cell r="N22" t="str">
            <v>CHAIII2 -MW</v>
          </cell>
          <cell r="O22">
            <v>0</v>
          </cell>
        </row>
        <row r="23">
          <cell r="C23" t="str">
            <v>MALPASO</v>
          </cell>
          <cell r="D23" t="str">
            <v>MALP1-MW</v>
          </cell>
          <cell r="E23">
            <v>6.2016</v>
          </cell>
          <cell r="I23" t="str">
            <v>PIURMAN-MW</v>
          </cell>
          <cell r="J23">
            <v>0</v>
          </cell>
          <cell r="M23" t="str">
            <v>CHARCANI IV</v>
          </cell>
          <cell r="N23" t="str">
            <v>CHAIV1 -MW</v>
          </cell>
          <cell r="O23">
            <v>5.0456606445312504</v>
          </cell>
        </row>
        <row r="24">
          <cell r="D24" t="str">
            <v>MALP2-MW</v>
          </cell>
          <cell r="E24">
            <v>5.1840000000000002</v>
          </cell>
          <cell r="I24" t="str">
            <v>PIURMIRRLEES-MW</v>
          </cell>
          <cell r="J24">
            <v>0</v>
          </cell>
          <cell r="N24" t="str">
            <v>CHAIV2 -MW</v>
          </cell>
          <cell r="O24">
            <v>5.0779233398437498</v>
          </cell>
          <cell r="P24">
            <v>138.84805018615722</v>
          </cell>
        </row>
        <row r="25">
          <cell r="D25" t="str">
            <v>MALP3-MW</v>
          </cell>
          <cell r="E25">
            <v>4.0968</v>
          </cell>
          <cell r="I25" t="str">
            <v>PIURSWD-MW</v>
          </cell>
          <cell r="J25">
            <v>0</v>
          </cell>
          <cell r="N25" t="str">
            <v>CHAIV3 -MW</v>
          </cell>
          <cell r="O25">
            <v>5.0117309570312498</v>
          </cell>
          <cell r="P25">
            <v>138.03204640197754</v>
          </cell>
        </row>
        <row r="26">
          <cell r="D26" t="str">
            <v>MALP4-MW</v>
          </cell>
          <cell r="E26">
            <v>4.9463999999999997</v>
          </cell>
          <cell r="H26" t="str">
            <v>SULLANA</v>
          </cell>
          <cell r="I26" t="str">
            <v>SULLALCOS-MW</v>
          </cell>
          <cell r="J26">
            <v>0</v>
          </cell>
          <cell r="K26">
            <v>0</v>
          </cell>
          <cell r="M26" t="str">
            <v>CHARCANI V</v>
          </cell>
          <cell r="N26" t="str">
            <v>CHAV1 -MW</v>
          </cell>
          <cell r="O26">
            <v>38.35857421875</v>
          </cell>
        </row>
        <row r="27">
          <cell r="C27" t="str">
            <v>OROYA</v>
          </cell>
          <cell r="D27" t="str">
            <v>OROY1-MW</v>
          </cell>
          <cell r="E27">
            <v>3.1391999999999998</v>
          </cell>
          <cell r="H27" t="str">
            <v>CHICLAYO OESTE</v>
          </cell>
          <cell r="I27" t="str">
            <v>CH-O_GMT1-MW</v>
          </cell>
          <cell r="J27">
            <v>0</v>
          </cell>
          <cell r="K27">
            <v>16.068768079999998</v>
          </cell>
          <cell r="N27" t="str">
            <v>CHAV2 -MW</v>
          </cell>
          <cell r="O27">
            <v>36.710667968750002</v>
          </cell>
        </row>
        <row r="28">
          <cell r="D28" t="str">
            <v>OROY2-MW</v>
          </cell>
          <cell r="E28">
            <v>3.1823999999999999</v>
          </cell>
          <cell r="I28" t="str">
            <v>CH-O_GMT2-MW</v>
          </cell>
          <cell r="J28">
            <v>0</v>
          </cell>
          <cell r="N28" t="str">
            <v>CHAV3 -MW</v>
          </cell>
          <cell r="O28">
            <v>35.399320312500002</v>
          </cell>
        </row>
        <row r="29">
          <cell r="D29" t="str">
            <v>OROY3-MW</v>
          </cell>
          <cell r="E29">
            <v>3.1644000000000001</v>
          </cell>
          <cell r="I29" t="str">
            <v>CH-O_SZ1-MW</v>
          </cell>
          <cell r="J29">
            <v>0</v>
          </cell>
          <cell r="K29">
            <v>0</v>
          </cell>
          <cell r="M29" t="str">
            <v>CHARCANI VI</v>
          </cell>
          <cell r="N29" t="str">
            <v>CHAVI1 -MW</v>
          </cell>
          <cell r="O29">
            <v>8.7800058593750006</v>
          </cell>
        </row>
        <row r="30">
          <cell r="C30" t="str">
            <v>PACHACHACA</v>
          </cell>
          <cell r="D30" t="str">
            <v>PACH1-MW</v>
          </cell>
          <cell r="E30">
            <v>1.0854000000000001</v>
          </cell>
          <cell r="I30" t="str">
            <v>CH-O_SZ2-MW</v>
          </cell>
          <cell r="J30">
            <v>0</v>
          </cell>
          <cell r="K30">
            <v>333.18400000000003</v>
          </cell>
          <cell r="M30" t="str">
            <v>CHILINA</v>
          </cell>
          <cell r="N30" t="str">
            <v>SULZ 1 -MW</v>
          </cell>
          <cell r="O30">
            <v>0</v>
          </cell>
        </row>
        <row r="31">
          <cell r="D31" t="str">
            <v>PACH2-MW</v>
          </cell>
          <cell r="E31">
            <v>0</v>
          </cell>
          <cell r="I31" t="str">
            <v>CH-O_GMT3-MW</v>
          </cell>
          <cell r="J31">
            <v>0</v>
          </cell>
          <cell r="N31" t="str">
            <v>SULZ 2 -MW</v>
          </cell>
          <cell r="O31">
            <v>0</v>
          </cell>
        </row>
        <row r="32">
          <cell r="D32" t="str">
            <v>PACH3-MW</v>
          </cell>
          <cell r="E32">
            <v>3.0924</v>
          </cell>
          <cell r="F32">
            <v>136.61483999999999</v>
          </cell>
          <cell r="G32" t="str">
            <v>EDEGEL</v>
          </cell>
          <cell r="H32" t="str">
            <v>YANANGO</v>
          </cell>
          <cell r="I32" t="str">
            <v>YAN - MW</v>
          </cell>
          <cell r="J32">
            <v>19.337677734374999</v>
          </cell>
          <cell r="N32" t="str">
            <v>C. C. - MW</v>
          </cell>
          <cell r="O32">
            <v>0</v>
          </cell>
        </row>
        <row r="33">
          <cell r="B33" t="str">
            <v>EEPSA</v>
          </cell>
          <cell r="C33" t="str">
            <v>MALACAS</v>
          </cell>
          <cell r="D33" t="str">
            <v>TG1-MW</v>
          </cell>
          <cell r="E33">
            <v>4.1832000000000003</v>
          </cell>
          <cell r="H33" t="str">
            <v xml:space="preserve">CHIMAY </v>
          </cell>
          <cell r="I33" t="str">
            <v>CHI1- MW</v>
          </cell>
          <cell r="J33">
            <v>75.512945312499994</v>
          </cell>
          <cell r="N33" t="str">
            <v>TV 1 - MW</v>
          </cell>
          <cell r="O33">
            <v>0</v>
          </cell>
        </row>
        <row r="34">
          <cell r="D34" t="str">
            <v>TG2-MW</v>
          </cell>
          <cell r="E34">
            <v>13.478400000000002</v>
          </cell>
          <cell r="I34" t="str">
            <v>CHI2 - MW</v>
          </cell>
          <cell r="J34">
            <v>45.240835937500002</v>
          </cell>
          <cell r="K34">
            <v>148.76</v>
          </cell>
          <cell r="N34" t="str">
            <v>TV 2 - MW</v>
          </cell>
          <cell r="O34">
            <v>0</v>
          </cell>
          <cell r="P34">
            <v>31.476657226562502</v>
          </cell>
        </row>
        <row r="35">
          <cell r="D35" t="str">
            <v>TG3-MW</v>
          </cell>
          <cell r="E35">
            <v>13.543200000000001</v>
          </cell>
          <cell r="H35" t="str">
            <v>HUANCHOR</v>
          </cell>
          <cell r="I35" t="str">
            <v>HCHR1- MW</v>
          </cell>
          <cell r="J35">
            <v>8.8680000000000003</v>
          </cell>
          <cell r="K35">
            <v>40.4</v>
          </cell>
          <cell r="N35" t="str">
            <v>TV 3 - MW</v>
          </cell>
          <cell r="O35">
            <v>0</v>
          </cell>
          <cell r="P35">
            <v>170.32470741271973</v>
          </cell>
          <cell r="S35" t="str">
            <v>MAX.DEM:</v>
          </cell>
          <cell r="T35">
            <v>3305.0140278683775</v>
          </cell>
        </row>
        <row r="36">
          <cell r="D36" t="str">
            <v>TGN4-MW</v>
          </cell>
          <cell r="E36">
            <v>10.028</v>
          </cell>
          <cell r="F36">
            <v>41.232800000000005</v>
          </cell>
          <cell r="I36" t="str">
            <v>HCHR2- MW</v>
          </cell>
          <cell r="J36">
            <v>8.6959999999999997</v>
          </cell>
          <cell r="K36">
            <v>17.564</v>
          </cell>
          <cell r="M36" t="str">
            <v>MOLLENDO</v>
          </cell>
          <cell r="N36" t="str">
            <v>MIR1 - MW</v>
          </cell>
          <cell r="O36">
            <v>10.450121093750001</v>
          </cell>
        </row>
        <row r="37">
          <cell r="B37" t="str">
            <v>ELECTROPERU</v>
          </cell>
          <cell r="C37" t="str">
            <v>MANTARO</v>
          </cell>
          <cell r="D37" t="str">
            <v>MRO1-MW</v>
          </cell>
          <cell r="E37">
            <v>98.973600000000005</v>
          </cell>
          <cell r="H37" t="str">
            <v>CALLAHUANCA</v>
          </cell>
          <cell r="I37" t="str">
            <v>CALL1 - MW</v>
          </cell>
          <cell r="J37">
            <v>13.9180625</v>
          </cell>
          <cell r="N37" t="str">
            <v>MIR2 - MW</v>
          </cell>
          <cell r="O37">
            <v>10.5496474609375</v>
          </cell>
          <cell r="S37" t="str">
            <v>Fecha Hora</v>
          </cell>
          <cell r="T37">
            <v>38706.822916662051</v>
          </cell>
        </row>
        <row r="38">
          <cell r="D38" t="str">
            <v>MRO2-MW</v>
          </cell>
          <cell r="E38">
            <v>100.0776</v>
          </cell>
          <cell r="I38" t="str">
            <v>CALL2 - MW</v>
          </cell>
          <cell r="J38">
            <v>13.982748046875001</v>
          </cell>
          <cell r="K38">
            <v>18.760000000000002</v>
          </cell>
          <cell r="N38" t="str">
            <v>MIR3 - MW</v>
          </cell>
          <cell r="O38">
            <v>10.476888671875001</v>
          </cell>
        </row>
        <row r="39">
          <cell r="D39" t="str">
            <v>MRO3-MW</v>
          </cell>
          <cell r="E39">
            <v>100.5744</v>
          </cell>
          <cell r="I39" t="str">
            <v>CALL3 - MW</v>
          </cell>
          <cell r="J39">
            <v>12.9715068359375</v>
          </cell>
          <cell r="N39" t="str">
            <v>TGM1 - MW</v>
          </cell>
          <cell r="O39">
            <v>0</v>
          </cell>
          <cell r="S39" t="str">
            <v>Paolo Chang O.</v>
          </cell>
        </row>
        <row r="40">
          <cell r="D40" t="str">
            <v>MRO4-MW</v>
          </cell>
          <cell r="E40">
            <v>100.464</v>
          </cell>
          <cell r="I40" t="str">
            <v>CALL4 - MW</v>
          </cell>
          <cell r="J40">
            <v>32.114844722997894</v>
          </cell>
          <cell r="K40">
            <v>60.581868245072229</v>
          </cell>
          <cell r="N40" t="str">
            <v>TGM2 - MW</v>
          </cell>
          <cell r="O40">
            <v>0</v>
          </cell>
          <cell r="S40" t="str">
            <v>COES-SICN</v>
          </cell>
        </row>
        <row r="41">
          <cell r="D41" t="str">
            <v>MRO5-MW</v>
          </cell>
          <cell r="E41">
            <v>79.874399999999994</v>
          </cell>
          <cell r="H41" t="str">
            <v>HUINCO</v>
          </cell>
          <cell r="I41" t="str">
            <v>HCO1 - MW</v>
          </cell>
          <cell r="J41">
            <v>37.194375000000001</v>
          </cell>
          <cell r="L41" t="str">
            <v>EGESUR</v>
          </cell>
          <cell r="M41" t="str">
            <v>ARICOTA</v>
          </cell>
          <cell r="N41" t="str">
            <v>ARI1 - MW</v>
          </cell>
          <cell r="O41">
            <v>10.252000000000001</v>
          </cell>
          <cell r="S41" t="str">
            <v>pchang@coes.org.pe</v>
          </cell>
        </row>
        <row r="42">
          <cell r="D42" t="str">
            <v>MRO6-MW</v>
          </cell>
          <cell r="E42">
            <v>79.984799999999993</v>
          </cell>
          <cell r="I42" t="str">
            <v>HCO2 - MW</v>
          </cell>
          <cell r="J42">
            <v>47.229566406250001</v>
          </cell>
          <cell r="N42" t="str">
            <v>ARI2 - MW</v>
          </cell>
          <cell r="O42">
            <v>0</v>
          </cell>
          <cell r="P42">
            <v>34.329090909090915</v>
          </cell>
        </row>
        <row r="43">
          <cell r="D43" t="str">
            <v>MRO7-MW</v>
          </cell>
          <cell r="E43">
            <v>80.371200000000002</v>
          </cell>
          <cell r="I43" t="str">
            <v>HCO3 - MW</v>
          </cell>
          <cell r="J43">
            <v>42.773378906250002</v>
          </cell>
          <cell r="N43" t="str">
            <v>ARI3 - MW</v>
          </cell>
          <cell r="O43">
            <v>5.1832000000000003</v>
          </cell>
          <cell r="P43">
            <v>15.435200000000002</v>
          </cell>
        </row>
        <row r="44">
          <cell r="C44" t="str">
            <v>RESTITUCION</v>
          </cell>
          <cell r="D44" t="str">
            <v>RON1-MW</v>
          </cell>
          <cell r="E44">
            <v>69.28703999999999</v>
          </cell>
          <cell r="I44" t="str">
            <v>HCO4 - MW</v>
          </cell>
          <cell r="J44">
            <v>37.441941406250002</v>
          </cell>
          <cell r="K44">
            <v>222.4</v>
          </cell>
          <cell r="M44" t="str">
            <v>CALANA</v>
          </cell>
          <cell r="N44" t="str">
            <v>CAL1 - MW</v>
          </cell>
          <cell r="O44">
            <v>6.3546000000000005</v>
          </cell>
        </row>
        <row r="45">
          <cell r="D45" t="str">
            <v>RON2-MW</v>
          </cell>
          <cell r="E45">
            <v>68.624639999999999</v>
          </cell>
          <cell r="H45" t="str">
            <v>HUAMPANI</v>
          </cell>
          <cell r="I45" t="str">
            <v>HPNI1 - MW</v>
          </cell>
          <cell r="J45">
            <v>15.7916513671875</v>
          </cell>
          <cell r="N45" t="str">
            <v>CAL2 - MW</v>
          </cell>
          <cell r="O45">
            <v>6.3291136363636369</v>
          </cell>
        </row>
        <row r="46">
          <cell r="D46" t="str">
            <v>RON3-MW</v>
          </cell>
          <cell r="E46">
            <v>71.936639999999997</v>
          </cell>
          <cell r="F46">
            <v>850.16831999999988</v>
          </cell>
          <cell r="I46" t="str">
            <v>HPNI2 - MW</v>
          </cell>
          <cell r="J46">
            <v>14.061613281250001</v>
          </cell>
          <cell r="N46" t="str">
            <v>CAL3 - MW</v>
          </cell>
          <cell r="O46">
            <v>6.2101772727272726</v>
          </cell>
        </row>
        <row r="47">
          <cell r="C47" t="str">
            <v>TUMBES</v>
          </cell>
          <cell r="D47" t="str">
            <v>MACK1-MW</v>
          </cell>
          <cell r="E47">
            <v>8.1844000000000001</v>
          </cell>
          <cell r="F47">
            <v>31.628036363636365</v>
          </cell>
          <cell r="H47" t="str">
            <v>MATUCANA</v>
          </cell>
          <cell r="I47" t="str">
            <v>MAT1 - MW</v>
          </cell>
          <cell r="J47">
            <v>63.513339843750003</v>
          </cell>
          <cell r="N47" t="str">
            <v>CAL4 - MW</v>
          </cell>
          <cell r="O47">
            <v>0</v>
          </cell>
          <cell r="P47">
            <v>18.89389090909091</v>
          </cell>
        </row>
        <row r="48">
          <cell r="D48" t="str">
            <v>MACK2-MW</v>
          </cell>
          <cell r="E48">
            <v>0</v>
          </cell>
          <cell r="I48" t="str">
            <v>MAT2 - MW</v>
          </cell>
          <cell r="J48">
            <v>64.100210937499995</v>
          </cell>
          <cell r="K48">
            <v>31.068217035937501</v>
          </cell>
          <cell r="L48" t="str">
            <v>SAN GABAN</v>
          </cell>
          <cell r="M48" t="str">
            <v>SAN GABAN</v>
          </cell>
          <cell r="N48" t="str">
            <v>G1 - MW</v>
          </cell>
          <cell r="O48">
            <v>56.14</v>
          </cell>
          <cell r="P48">
            <v>113.44183</v>
          </cell>
        </row>
        <row r="49">
          <cell r="C49" t="str">
            <v>YARINACOCHA</v>
          </cell>
          <cell r="D49" t="str">
            <v>W1 -MW</v>
          </cell>
          <cell r="E49">
            <v>5.9334545454545458</v>
          </cell>
          <cell r="H49" t="str">
            <v>MOYOPAMPA</v>
          </cell>
          <cell r="I49" t="str">
            <v>MOY1 - MW</v>
          </cell>
          <cell r="J49">
            <v>19.97157421875</v>
          </cell>
          <cell r="N49" t="str">
            <v>G2 - MW</v>
          </cell>
          <cell r="O49">
            <v>55.72</v>
          </cell>
          <cell r="P49">
            <v>111.86</v>
          </cell>
        </row>
        <row r="50">
          <cell r="D50" t="str">
            <v>W2 -MW</v>
          </cell>
          <cell r="E50">
            <v>5.8380000000000001</v>
          </cell>
          <cell r="I50" t="str">
            <v>MOY2 - MW</v>
          </cell>
          <cell r="J50">
            <v>20.341634765624999</v>
          </cell>
          <cell r="K50">
            <v>616.12951464487298</v>
          </cell>
          <cell r="M50" t="str">
            <v>BELLAVISTA</v>
          </cell>
          <cell r="N50" t="str">
            <v xml:space="preserve"> MW</v>
          </cell>
          <cell r="O50">
            <v>0</v>
          </cell>
          <cell r="P50">
            <v>85.863646484374996</v>
          </cell>
        </row>
        <row r="51">
          <cell r="D51" t="str">
            <v>W3 -MW</v>
          </cell>
          <cell r="E51">
            <v>5.7654545454545456</v>
          </cell>
          <cell r="I51" t="str">
            <v>MOY3 - MW</v>
          </cell>
          <cell r="J51">
            <v>23.067607421875</v>
          </cell>
          <cell r="M51" t="str">
            <v>TAPARACHI</v>
          </cell>
          <cell r="N51" t="str">
            <v xml:space="preserve"> MW</v>
          </cell>
          <cell r="O51">
            <v>1.5818299999999998</v>
          </cell>
          <cell r="P51">
            <v>1.5818299999999998</v>
          </cell>
        </row>
        <row r="52">
          <cell r="D52" t="str">
            <v>W4 -MW</v>
          </cell>
          <cell r="E52">
            <v>5.9067272727272728</v>
          </cell>
          <cell r="F52">
            <v>881.79635636363616</v>
          </cell>
          <cell r="H52" t="str">
            <v>WEST</v>
          </cell>
          <cell r="I52" t="str">
            <v>TG7 - MW</v>
          </cell>
          <cell r="J52">
            <v>0</v>
          </cell>
          <cell r="K52">
            <v>30.429117187500001</v>
          </cell>
          <cell r="L52" t="str">
            <v>EGEMSA</v>
          </cell>
          <cell r="M52" t="str">
            <v>MACHUPICCHU</v>
          </cell>
          <cell r="N52" t="str">
            <v>G1 - MW</v>
          </cell>
          <cell r="O52">
            <v>28.584519531249999</v>
          </cell>
          <cell r="P52">
            <v>85.863646484374996</v>
          </cell>
        </row>
        <row r="53">
          <cell r="B53" t="str">
            <v>ETEVENSA</v>
          </cell>
          <cell r="C53" t="str">
            <v>VENTANILLA</v>
          </cell>
          <cell r="D53" t="str">
            <v>TG3-MW</v>
          </cell>
          <cell r="E53">
            <v>155.08799999999999</v>
          </cell>
          <cell r="H53" t="str">
            <v>UTI</v>
          </cell>
          <cell r="I53" t="str">
            <v>UTI5 - MW</v>
          </cell>
          <cell r="J53">
            <v>0</v>
          </cell>
          <cell r="K53">
            <v>646.55863183237295</v>
          </cell>
          <cell r="N53" t="str">
            <v>G2 - MW</v>
          </cell>
          <cell r="O53">
            <v>28.402357421874999</v>
          </cell>
        </row>
        <row r="54">
          <cell r="D54" t="str">
            <v>TG4-MW</v>
          </cell>
          <cell r="E54">
            <v>151.05600000000001</v>
          </cell>
          <cell r="F54">
            <v>306.14400000000001</v>
          </cell>
          <cell r="I54" t="str">
            <v>UTI6 - MW</v>
          </cell>
          <cell r="J54">
            <v>30.429117187500001</v>
          </cell>
          <cell r="N54" t="str">
            <v>G3 - MW</v>
          </cell>
          <cell r="O54">
            <v>28.876769531250002</v>
          </cell>
          <cell r="P54">
            <v>772.91465931243556</v>
          </cell>
        </row>
        <row r="55">
          <cell r="B55" t="str">
            <v>SHOUGESA</v>
          </cell>
          <cell r="C55" t="str">
            <v>SAN NICOLAS</v>
          </cell>
          <cell r="D55" t="str">
            <v>TV1-MW</v>
          </cell>
          <cell r="E55">
            <v>0</v>
          </cell>
          <cell r="J55">
            <v>979.74263183237292</v>
          </cell>
          <cell r="M55" t="str">
            <v>DOLORESPATA</v>
          </cell>
          <cell r="N55" t="str">
            <v xml:space="preserve"> MW</v>
          </cell>
          <cell r="O55">
            <v>0</v>
          </cell>
          <cell r="P55">
            <v>0</v>
          </cell>
        </row>
        <row r="56">
          <cell r="D56" t="str">
            <v>TV2-MW</v>
          </cell>
          <cell r="E56">
            <v>0</v>
          </cell>
          <cell r="K56">
            <v>0</v>
          </cell>
          <cell r="O56">
            <v>715.63553235931056</v>
          </cell>
        </row>
        <row r="57">
          <cell r="D57" t="str">
            <v>TV3-MW</v>
          </cell>
          <cell r="E57">
            <v>0</v>
          </cell>
        </row>
        <row r="58">
          <cell r="D58" t="str">
            <v>ONAN - MW</v>
          </cell>
          <cell r="E58">
            <v>0</v>
          </cell>
          <cell r="F58">
            <v>0</v>
          </cell>
        </row>
        <row r="59">
          <cell r="E59">
            <v>1609.6358636766943</v>
          </cell>
        </row>
      </sheetData>
      <sheetData sheetId="1" refreshError="1">
        <row r="4">
          <cell r="A4" t="str">
            <v>PRODUCCION DE ENERGIA POR EMPRESAS</v>
          </cell>
        </row>
        <row r="8">
          <cell r="B8" t="str">
            <v>PRODUCCION DE ENERGIA POR EMPRESAS (GWh)</v>
          </cell>
        </row>
        <row r="10">
          <cell r="B10" t="str">
            <v>EMPRESA</v>
          </cell>
          <cell r="C10">
            <v>38322</v>
          </cell>
          <cell r="D10">
            <v>38687</v>
          </cell>
          <cell r="E10" t="str">
            <v>% Incremen.</v>
          </cell>
        </row>
        <row r="11">
          <cell r="B11" t="str">
            <v xml:space="preserve">ELECTROPERU </v>
          </cell>
          <cell r="C11">
            <v>625.58121469272601</v>
          </cell>
          <cell r="D11">
            <v>500.05212134181733</v>
          </cell>
          <cell r="E11">
            <v>-0.20065994694640291</v>
          </cell>
        </row>
        <row r="12">
          <cell r="B12" t="str">
            <v>EDEGEL</v>
          </cell>
          <cell r="C12">
            <v>434.01477556854769</v>
          </cell>
          <cell r="D12">
            <v>409.64665135677001</v>
          </cell>
          <cell r="E12">
            <v>-5.6145840149925991E-2</v>
          </cell>
        </row>
        <row r="13">
          <cell r="B13" t="str">
            <v xml:space="preserve">EGENOR </v>
          </cell>
          <cell r="C13">
            <v>235.97295873725977</v>
          </cell>
          <cell r="D13">
            <v>204.59208145837974</v>
          </cell>
          <cell r="E13">
            <v>-0.13298505662176555</v>
          </cell>
        </row>
        <row r="14">
          <cell r="B14" t="str">
            <v>ENERSUR(1)</v>
          </cell>
          <cell r="C14">
            <v>83.330631831834026</v>
          </cell>
          <cell r="D14">
            <v>214.88294077190088</v>
          </cell>
          <cell r="E14">
            <v>1.5786788849212965</v>
          </cell>
        </row>
        <row r="15">
          <cell r="B15" t="str">
            <v>ELECTROANDES</v>
          </cell>
          <cell r="C15">
            <v>98.606572082502211</v>
          </cell>
          <cell r="D15">
            <v>83.26755665999616</v>
          </cell>
          <cell r="E15">
            <v>-0.15555773919077315</v>
          </cell>
        </row>
        <row r="16">
          <cell r="B16" t="str">
            <v xml:space="preserve">EGASA </v>
          </cell>
          <cell r="C16">
            <v>74.784273939307013</v>
          </cell>
          <cell r="D16">
            <v>66.997248564757243</v>
          </cell>
          <cell r="E16">
            <v>-0.10412650901537827</v>
          </cell>
        </row>
        <row r="17">
          <cell r="B17" t="str">
            <v>SAN GABAN</v>
          </cell>
          <cell r="C17">
            <v>81.927627865000289</v>
          </cell>
          <cell r="D17">
            <v>82.893579310000788</v>
          </cell>
          <cell r="E17">
            <v>1.1790301637833168E-2</v>
          </cell>
        </row>
        <row r="18">
          <cell r="B18" t="str">
            <v>EEPSA(1)</v>
          </cell>
          <cell r="C18">
            <v>18.054244799999978</v>
          </cell>
          <cell r="D18">
            <v>44.551443250000311</v>
          </cell>
          <cell r="E18">
            <v>1.4676436895327998</v>
          </cell>
        </row>
        <row r="19">
          <cell r="B19" t="str">
            <v xml:space="preserve">TERMOSELVA </v>
          </cell>
          <cell r="C19">
            <v>61.265001600000637</v>
          </cell>
          <cell r="D19">
            <v>103.70967544696492</v>
          </cell>
          <cell r="E19">
            <v>0.69280458236311948</v>
          </cell>
        </row>
        <row r="20">
          <cell r="B20" t="str">
            <v>CAHUA</v>
          </cell>
          <cell r="C20">
            <v>40.64946995466223</v>
          </cell>
          <cell r="D20">
            <v>48.178657307536014</v>
          </cell>
          <cell r="E20">
            <v>0.18522227623807516</v>
          </cell>
        </row>
        <row r="21">
          <cell r="B21" t="str">
            <v>EGESUR</v>
          </cell>
          <cell r="C21">
            <v>11.458827373863569</v>
          </cell>
          <cell r="D21">
            <v>14.599168094318152</v>
          </cell>
          <cell r="E21">
            <v>0.2740542830427295</v>
          </cell>
        </row>
        <row r="22">
          <cell r="B22" t="str">
            <v>EGEMSA</v>
          </cell>
          <cell r="C22">
            <v>54.523157831563033</v>
          </cell>
          <cell r="D22">
            <v>64.029574021341347</v>
          </cell>
          <cell r="E22">
            <v>0.17435556867682236</v>
          </cell>
        </row>
        <row r="23">
          <cell r="B23" t="str">
            <v>ETEVENSA</v>
          </cell>
          <cell r="C23">
            <v>105.93127485999932</v>
          </cell>
          <cell r="D23">
            <v>174.08145600000162</v>
          </cell>
          <cell r="E23">
            <v>0.64334334907297974</v>
          </cell>
        </row>
        <row r="24">
          <cell r="B24" t="str">
            <v>SHOUGESA(1)</v>
          </cell>
          <cell r="C24">
            <v>6.944518999999999E-2</v>
          </cell>
          <cell r="D24">
            <v>13.896824400000003</v>
          </cell>
          <cell r="E24">
            <v>199.11212295624802</v>
          </cell>
        </row>
        <row r="25">
          <cell r="B25" t="str">
            <v>M. CORONA</v>
          </cell>
          <cell r="C25">
            <v>0</v>
          </cell>
          <cell r="D25">
            <v>11.690961000000003</v>
          </cell>
          <cell r="E25" t="str">
            <v>-</v>
          </cell>
        </row>
        <row r="26">
          <cell r="B26" t="str">
            <v>TOTAL GENERACION</v>
          </cell>
          <cell r="C26">
            <v>1926.1694763272658</v>
          </cell>
          <cell r="D26">
            <v>2037.0699389837848</v>
          </cell>
          <cell r="E26">
            <v>5.7575651581801154E-2</v>
          </cell>
        </row>
        <row r="28">
          <cell r="B28" t="str">
            <v>PRODUCCION DE ENERGIA POR TIPO DE GENERACION</v>
          </cell>
        </row>
        <row r="29">
          <cell r="B29" t="str">
            <v>GENERACION</v>
          </cell>
          <cell r="C29">
            <v>38322</v>
          </cell>
          <cell r="D29">
            <v>38687</v>
          </cell>
          <cell r="E29" t="str">
            <v>% Incremen.</v>
          </cell>
        </row>
        <row r="30">
          <cell r="B30" t="str">
            <v>TERMICA</v>
          </cell>
          <cell r="C30">
            <v>276.75167105094152</v>
          </cell>
          <cell r="D30">
            <v>559.29947028206618</v>
          </cell>
          <cell r="E30">
            <v>1.0209434261342409</v>
          </cell>
        </row>
        <row r="31">
          <cell r="B31" t="str">
            <v>HIDRAULICA</v>
          </cell>
          <cell r="C31">
            <v>1649.4178052763243</v>
          </cell>
          <cell r="D31">
            <v>1477.7704687017183</v>
          </cell>
          <cell r="E31">
            <v>-0.10406540782179213</v>
          </cell>
        </row>
        <row r="33">
          <cell r="B33" t="str">
            <v>TOTAL GENERACION</v>
          </cell>
          <cell r="C33">
            <v>1926.1694763272658</v>
          </cell>
          <cell r="D33">
            <v>2037.0699389837846</v>
          </cell>
          <cell r="E33">
            <v>5.7575651581801036E-2</v>
          </cell>
        </row>
        <row r="34">
          <cell r="B34" t="str">
            <v>(1) Mayor produccion por despacho económico</v>
          </cell>
        </row>
        <row r="41">
          <cell r="A41" t="str">
            <v>COES-SINAC/DTR</v>
          </cell>
          <cell r="L41" t="str">
            <v>PAG. WEB N° 1</v>
          </cell>
        </row>
        <row r="43">
          <cell r="A43">
            <v>38728.493131828705</v>
          </cell>
        </row>
      </sheetData>
      <sheetData sheetId="2" refreshError="1"/>
      <sheetData sheetId="3" refreshError="1"/>
      <sheetData sheetId="4" refreshError="1"/>
      <sheetData sheetId="5"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8.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9.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0.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1.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2.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3.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4.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18.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19.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0.bin"/></Relationships>
</file>

<file path=xl/worksheets/_rels/sheet26.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27.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2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2.bin"/></Relationships>
</file>

<file path=xl/worksheets/_rels/sheet28.xml.rels><?xml version="1.0" encoding="UTF-8" standalone="yes"?>
<Relationships xmlns="http://schemas.openxmlformats.org/package/2006/relationships"><Relationship Id="rId8" Type="http://schemas.openxmlformats.org/officeDocument/2006/relationships/ctrlProp" Target="../ctrlProps/ctrlProp22.xml"/><Relationship Id="rId13" Type="http://schemas.openxmlformats.org/officeDocument/2006/relationships/ctrlProp" Target="../ctrlProps/ctrlProp27.xml"/><Relationship Id="rId3" Type="http://schemas.openxmlformats.org/officeDocument/2006/relationships/vmlDrawing" Target="../drawings/vmlDrawing2.vml"/><Relationship Id="rId7" Type="http://schemas.openxmlformats.org/officeDocument/2006/relationships/ctrlProp" Target="../ctrlProps/ctrlProp21.xml"/><Relationship Id="rId12" Type="http://schemas.openxmlformats.org/officeDocument/2006/relationships/ctrlProp" Target="../ctrlProps/ctrlProp26.xml"/><Relationship Id="rId2" Type="http://schemas.openxmlformats.org/officeDocument/2006/relationships/drawing" Target="../drawings/drawing30.xml"/><Relationship Id="rId1" Type="http://schemas.openxmlformats.org/officeDocument/2006/relationships/printerSettings" Target="../printerSettings/printerSettings23.bin"/><Relationship Id="rId6" Type="http://schemas.openxmlformats.org/officeDocument/2006/relationships/ctrlProp" Target="../ctrlProps/ctrlProp20.xml"/><Relationship Id="rId11" Type="http://schemas.openxmlformats.org/officeDocument/2006/relationships/ctrlProp" Target="../ctrlProps/ctrlProp25.xml"/><Relationship Id="rId5" Type="http://schemas.openxmlformats.org/officeDocument/2006/relationships/ctrlProp" Target="../ctrlProps/ctrlProp19.xml"/><Relationship Id="rId10" Type="http://schemas.openxmlformats.org/officeDocument/2006/relationships/ctrlProp" Target="../ctrlProps/ctrlProp24.xml"/><Relationship Id="rId4" Type="http://schemas.openxmlformats.org/officeDocument/2006/relationships/ctrlProp" Target="../ctrlProps/ctrlProp18.xml"/><Relationship Id="rId9" Type="http://schemas.openxmlformats.org/officeDocument/2006/relationships/ctrlProp" Target="../ctrlProps/ctrlProp23.xml"/></Relationships>
</file>

<file path=xl/worksheets/_rels/sheet29.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1.xml"/><Relationship Id="rId1" Type="http://schemas.openxmlformats.org/officeDocument/2006/relationships/printerSettings" Target="../printerSettings/printerSettings24.bin"/><Relationship Id="rId6" Type="http://schemas.openxmlformats.org/officeDocument/2006/relationships/ctrlProp" Target="../ctrlProps/ctrlProp30.xml"/><Relationship Id="rId5" Type="http://schemas.openxmlformats.org/officeDocument/2006/relationships/ctrlProp" Target="../ctrlProps/ctrlProp29.xml"/><Relationship Id="rId4" Type="http://schemas.openxmlformats.org/officeDocument/2006/relationships/ctrlProp" Target="../ctrlProps/ctrlProp28.xml"/></Relationships>
</file>

<file path=xl/worksheets/_rels/sheet30.xml.rels><?xml version="1.0" encoding="UTF-8" standalone="yes"?>
<Relationships xmlns="http://schemas.openxmlformats.org/package/2006/relationships"><Relationship Id="rId8" Type="http://schemas.openxmlformats.org/officeDocument/2006/relationships/ctrlProp" Target="../ctrlProps/ctrlProp35.xml"/><Relationship Id="rId3" Type="http://schemas.openxmlformats.org/officeDocument/2006/relationships/vmlDrawing" Target="../drawings/vmlDrawing4.vml"/><Relationship Id="rId7" Type="http://schemas.openxmlformats.org/officeDocument/2006/relationships/ctrlProp" Target="../ctrlProps/ctrlProp34.xml"/><Relationship Id="rId2" Type="http://schemas.openxmlformats.org/officeDocument/2006/relationships/drawing" Target="../drawings/drawing32.xml"/><Relationship Id="rId1" Type="http://schemas.openxmlformats.org/officeDocument/2006/relationships/printerSettings" Target="../printerSettings/printerSettings25.bin"/><Relationship Id="rId6" Type="http://schemas.openxmlformats.org/officeDocument/2006/relationships/ctrlProp" Target="../ctrlProps/ctrlProp33.xml"/><Relationship Id="rId5" Type="http://schemas.openxmlformats.org/officeDocument/2006/relationships/ctrlProp" Target="../ctrlProps/ctrlProp32.xml"/><Relationship Id="rId10" Type="http://schemas.openxmlformats.org/officeDocument/2006/relationships/ctrlProp" Target="../ctrlProps/ctrlProp37.xml"/><Relationship Id="rId4" Type="http://schemas.openxmlformats.org/officeDocument/2006/relationships/ctrlProp" Target="../ctrlProps/ctrlProp31.xml"/><Relationship Id="rId9" Type="http://schemas.openxmlformats.org/officeDocument/2006/relationships/ctrlProp" Target="../ctrlProps/ctrlProp36.xml"/></Relationships>
</file>

<file path=xl/worksheets/_rels/sheet31.xml.rels><?xml version="1.0" encoding="UTF-8" standalone="yes"?>
<Relationships xmlns="http://schemas.openxmlformats.org/package/2006/relationships"><Relationship Id="rId8" Type="http://schemas.openxmlformats.org/officeDocument/2006/relationships/ctrlProp" Target="../ctrlProps/ctrlProp42.xml"/><Relationship Id="rId13" Type="http://schemas.openxmlformats.org/officeDocument/2006/relationships/ctrlProp" Target="../ctrlProps/ctrlProp47.xml"/><Relationship Id="rId3" Type="http://schemas.openxmlformats.org/officeDocument/2006/relationships/vmlDrawing" Target="../drawings/vmlDrawing5.vml"/><Relationship Id="rId7" Type="http://schemas.openxmlformats.org/officeDocument/2006/relationships/ctrlProp" Target="../ctrlProps/ctrlProp41.xml"/><Relationship Id="rId12" Type="http://schemas.openxmlformats.org/officeDocument/2006/relationships/ctrlProp" Target="../ctrlProps/ctrlProp46.xml"/><Relationship Id="rId2" Type="http://schemas.openxmlformats.org/officeDocument/2006/relationships/drawing" Target="../drawings/drawing33.xml"/><Relationship Id="rId1" Type="http://schemas.openxmlformats.org/officeDocument/2006/relationships/printerSettings" Target="../printerSettings/printerSettings26.bin"/><Relationship Id="rId6" Type="http://schemas.openxmlformats.org/officeDocument/2006/relationships/ctrlProp" Target="../ctrlProps/ctrlProp40.xml"/><Relationship Id="rId11" Type="http://schemas.openxmlformats.org/officeDocument/2006/relationships/ctrlProp" Target="../ctrlProps/ctrlProp45.xml"/><Relationship Id="rId5" Type="http://schemas.openxmlformats.org/officeDocument/2006/relationships/ctrlProp" Target="../ctrlProps/ctrlProp39.xml"/><Relationship Id="rId10" Type="http://schemas.openxmlformats.org/officeDocument/2006/relationships/ctrlProp" Target="../ctrlProps/ctrlProp44.xml"/><Relationship Id="rId4" Type="http://schemas.openxmlformats.org/officeDocument/2006/relationships/ctrlProp" Target="../ctrlProps/ctrlProp38.xml"/><Relationship Id="rId9" Type="http://schemas.openxmlformats.org/officeDocument/2006/relationships/ctrlProp" Target="../ctrlProps/ctrlProp43.xml"/><Relationship Id="rId14" Type="http://schemas.openxmlformats.org/officeDocument/2006/relationships/ctrlProp" Target="../ctrlProps/ctrlProp48.xml"/></Relationships>
</file>

<file path=xl/worksheets/_rels/sheet32.xml.rels><?xml version="1.0" encoding="UTF-8" standalone="yes"?>
<Relationships xmlns="http://schemas.openxmlformats.org/package/2006/relationships"><Relationship Id="rId8" Type="http://schemas.openxmlformats.org/officeDocument/2006/relationships/ctrlProp" Target="../ctrlProps/ctrlProp53.xml"/><Relationship Id="rId13" Type="http://schemas.openxmlformats.org/officeDocument/2006/relationships/ctrlProp" Target="../ctrlProps/ctrlProp58.xml"/><Relationship Id="rId18" Type="http://schemas.openxmlformats.org/officeDocument/2006/relationships/ctrlProp" Target="../ctrlProps/ctrlProp63.xml"/><Relationship Id="rId3" Type="http://schemas.openxmlformats.org/officeDocument/2006/relationships/vmlDrawing" Target="../drawings/vmlDrawing6.vml"/><Relationship Id="rId7" Type="http://schemas.openxmlformats.org/officeDocument/2006/relationships/ctrlProp" Target="../ctrlProps/ctrlProp52.xml"/><Relationship Id="rId12" Type="http://schemas.openxmlformats.org/officeDocument/2006/relationships/ctrlProp" Target="../ctrlProps/ctrlProp57.xml"/><Relationship Id="rId17" Type="http://schemas.openxmlformats.org/officeDocument/2006/relationships/ctrlProp" Target="../ctrlProps/ctrlProp62.xml"/><Relationship Id="rId2" Type="http://schemas.openxmlformats.org/officeDocument/2006/relationships/drawing" Target="../drawings/drawing34.xml"/><Relationship Id="rId16" Type="http://schemas.openxmlformats.org/officeDocument/2006/relationships/ctrlProp" Target="../ctrlProps/ctrlProp61.xml"/><Relationship Id="rId1" Type="http://schemas.openxmlformats.org/officeDocument/2006/relationships/printerSettings" Target="../printerSettings/printerSettings27.bin"/><Relationship Id="rId6" Type="http://schemas.openxmlformats.org/officeDocument/2006/relationships/ctrlProp" Target="../ctrlProps/ctrlProp51.xml"/><Relationship Id="rId11" Type="http://schemas.openxmlformats.org/officeDocument/2006/relationships/ctrlProp" Target="../ctrlProps/ctrlProp56.xml"/><Relationship Id="rId5" Type="http://schemas.openxmlformats.org/officeDocument/2006/relationships/ctrlProp" Target="../ctrlProps/ctrlProp50.xml"/><Relationship Id="rId15" Type="http://schemas.openxmlformats.org/officeDocument/2006/relationships/ctrlProp" Target="../ctrlProps/ctrlProp60.xml"/><Relationship Id="rId10" Type="http://schemas.openxmlformats.org/officeDocument/2006/relationships/ctrlProp" Target="../ctrlProps/ctrlProp55.xml"/><Relationship Id="rId4" Type="http://schemas.openxmlformats.org/officeDocument/2006/relationships/ctrlProp" Target="../ctrlProps/ctrlProp49.xml"/><Relationship Id="rId9" Type="http://schemas.openxmlformats.org/officeDocument/2006/relationships/ctrlProp" Target="../ctrlProps/ctrlProp54.xml"/><Relationship Id="rId14" Type="http://schemas.openxmlformats.org/officeDocument/2006/relationships/ctrlProp" Target="../ctrlProps/ctrlProp59.xml"/></Relationships>
</file>

<file path=xl/worksheets/_rels/sheet33.xml.rels><?xml version="1.0" encoding="UTF-8" standalone="yes"?>
<Relationships xmlns="http://schemas.openxmlformats.org/package/2006/relationships"><Relationship Id="rId8" Type="http://schemas.openxmlformats.org/officeDocument/2006/relationships/ctrlProp" Target="../ctrlProps/ctrlProp68.xml"/><Relationship Id="rId13" Type="http://schemas.openxmlformats.org/officeDocument/2006/relationships/ctrlProp" Target="../ctrlProps/ctrlProp73.xml"/><Relationship Id="rId18" Type="http://schemas.openxmlformats.org/officeDocument/2006/relationships/ctrlProp" Target="../ctrlProps/ctrlProp78.xml"/><Relationship Id="rId26" Type="http://schemas.openxmlformats.org/officeDocument/2006/relationships/ctrlProp" Target="../ctrlProps/ctrlProp86.xml"/><Relationship Id="rId3" Type="http://schemas.openxmlformats.org/officeDocument/2006/relationships/vmlDrawing" Target="../drawings/vmlDrawing7.vml"/><Relationship Id="rId21" Type="http://schemas.openxmlformats.org/officeDocument/2006/relationships/ctrlProp" Target="../ctrlProps/ctrlProp81.xml"/><Relationship Id="rId34" Type="http://schemas.openxmlformats.org/officeDocument/2006/relationships/ctrlProp" Target="../ctrlProps/ctrlProp94.xml"/><Relationship Id="rId7" Type="http://schemas.openxmlformats.org/officeDocument/2006/relationships/ctrlProp" Target="../ctrlProps/ctrlProp67.xml"/><Relationship Id="rId12" Type="http://schemas.openxmlformats.org/officeDocument/2006/relationships/ctrlProp" Target="../ctrlProps/ctrlProp72.xml"/><Relationship Id="rId17" Type="http://schemas.openxmlformats.org/officeDocument/2006/relationships/ctrlProp" Target="../ctrlProps/ctrlProp77.xml"/><Relationship Id="rId25" Type="http://schemas.openxmlformats.org/officeDocument/2006/relationships/ctrlProp" Target="../ctrlProps/ctrlProp85.xml"/><Relationship Id="rId33" Type="http://schemas.openxmlformats.org/officeDocument/2006/relationships/ctrlProp" Target="../ctrlProps/ctrlProp93.xml"/><Relationship Id="rId2" Type="http://schemas.openxmlformats.org/officeDocument/2006/relationships/drawing" Target="../drawings/drawing35.xml"/><Relationship Id="rId16" Type="http://schemas.openxmlformats.org/officeDocument/2006/relationships/ctrlProp" Target="../ctrlProps/ctrlProp76.xml"/><Relationship Id="rId20" Type="http://schemas.openxmlformats.org/officeDocument/2006/relationships/ctrlProp" Target="../ctrlProps/ctrlProp80.xml"/><Relationship Id="rId29" Type="http://schemas.openxmlformats.org/officeDocument/2006/relationships/ctrlProp" Target="../ctrlProps/ctrlProp89.xml"/><Relationship Id="rId1" Type="http://schemas.openxmlformats.org/officeDocument/2006/relationships/printerSettings" Target="../printerSettings/printerSettings28.bin"/><Relationship Id="rId6" Type="http://schemas.openxmlformats.org/officeDocument/2006/relationships/ctrlProp" Target="../ctrlProps/ctrlProp66.xml"/><Relationship Id="rId11" Type="http://schemas.openxmlformats.org/officeDocument/2006/relationships/ctrlProp" Target="../ctrlProps/ctrlProp71.xml"/><Relationship Id="rId24" Type="http://schemas.openxmlformats.org/officeDocument/2006/relationships/ctrlProp" Target="../ctrlProps/ctrlProp84.xml"/><Relationship Id="rId32" Type="http://schemas.openxmlformats.org/officeDocument/2006/relationships/ctrlProp" Target="../ctrlProps/ctrlProp92.xml"/><Relationship Id="rId5" Type="http://schemas.openxmlformats.org/officeDocument/2006/relationships/ctrlProp" Target="../ctrlProps/ctrlProp65.xml"/><Relationship Id="rId15" Type="http://schemas.openxmlformats.org/officeDocument/2006/relationships/ctrlProp" Target="../ctrlProps/ctrlProp75.xml"/><Relationship Id="rId23" Type="http://schemas.openxmlformats.org/officeDocument/2006/relationships/ctrlProp" Target="../ctrlProps/ctrlProp83.xml"/><Relationship Id="rId28" Type="http://schemas.openxmlformats.org/officeDocument/2006/relationships/ctrlProp" Target="../ctrlProps/ctrlProp88.xml"/><Relationship Id="rId10" Type="http://schemas.openxmlformats.org/officeDocument/2006/relationships/ctrlProp" Target="../ctrlProps/ctrlProp70.xml"/><Relationship Id="rId19" Type="http://schemas.openxmlformats.org/officeDocument/2006/relationships/ctrlProp" Target="../ctrlProps/ctrlProp79.xml"/><Relationship Id="rId31" Type="http://schemas.openxmlformats.org/officeDocument/2006/relationships/ctrlProp" Target="../ctrlProps/ctrlProp91.xml"/><Relationship Id="rId4" Type="http://schemas.openxmlformats.org/officeDocument/2006/relationships/ctrlProp" Target="../ctrlProps/ctrlProp64.xml"/><Relationship Id="rId9" Type="http://schemas.openxmlformats.org/officeDocument/2006/relationships/ctrlProp" Target="../ctrlProps/ctrlProp69.xml"/><Relationship Id="rId14" Type="http://schemas.openxmlformats.org/officeDocument/2006/relationships/ctrlProp" Target="../ctrlProps/ctrlProp74.xml"/><Relationship Id="rId22" Type="http://schemas.openxmlformats.org/officeDocument/2006/relationships/ctrlProp" Target="../ctrlProps/ctrlProp82.xml"/><Relationship Id="rId27" Type="http://schemas.openxmlformats.org/officeDocument/2006/relationships/ctrlProp" Target="../ctrlProps/ctrlProp87.xml"/><Relationship Id="rId30" Type="http://schemas.openxmlformats.org/officeDocument/2006/relationships/ctrlProp" Target="../ctrlProps/ctrlProp90.xml"/></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2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6994B9-01DA-4D14-8FB5-5EC9D0C3D542}">
  <dimension ref="B2:L56"/>
  <sheetViews>
    <sheetView showGridLines="0" showRowColHeaders="0" tabSelected="1" workbookViewId="0">
      <selection activeCell="D11" sqref="D11"/>
    </sheetView>
  </sheetViews>
  <sheetFormatPr baseColWidth="10" defaultColWidth="11.5703125" defaultRowHeight="16.5"/>
  <cols>
    <col min="1" max="1" width="3.28515625" style="263" customWidth="1"/>
    <col min="2" max="2" width="4" style="263" customWidth="1"/>
    <col min="3" max="3" width="14.28515625" style="263" customWidth="1"/>
    <col min="4" max="4" width="11.7109375" style="263" customWidth="1"/>
    <col min="5" max="5" width="12.140625" style="263" customWidth="1"/>
    <col min="6" max="6" width="14.42578125" style="263" customWidth="1"/>
    <col min="7" max="7" width="12.28515625" style="263" customWidth="1"/>
    <col min="8" max="8" width="12.7109375" style="263" customWidth="1"/>
    <col min="9" max="9" width="13.5703125" style="263" customWidth="1"/>
    <col min="10" max="10" width="15" style="263" customWidth="1"/>
    <col min="11" max="16384" width="11.5703125" style="263"/>
  </cols>
  <sheetData>
    <row r="2" spans="2:12" ht="25.5">
      <c r="B2" s="9" t="s">
        <v>828</v>
      </c>
    </row>
    <row r="3" spans="2:12" ht="21.6" customHeight="1">
      <c r="B3" s="291">
        <v>2022</v>
      </c>
      <c r="C3" s="291"/>
    </row>
    <row r="6" spans="2:12">
      <c r="B6" s="3" t="s">
        <v>0</v>
      </c>
    </row>
    <row r="7" spans="2:12">
      <c r="B7" s="3" t="s">
        <v>1</v>
      </c>
    </row>
    <row r="8" spans="2:12" ht="17.25" thickBot="1">
      <c r="F8" s="264"/>
      <c r="G8" s="264"/>
      <c r="H8" s="264"/>
      <c r="I8" s="264"/>
      <c r="J8" s="264"/>
      <c r="K8" s="264"/>
      <c r="L8" s="264"/>
    </row>
    <row r="9" spans="2:12" ht="17.25" thickTop="1">
      <c r="B9" s="265"/>
      <c r="C9" s="265"/>
      <c r="D9" s="265"/>
      <c r="E9" s="265"/>
    </row>
    <row r="10" spans="2:12" ht="17.25">
      <c r="B10" s="292" t="s">
        <v>2</v>
      </c>
      <c r="C10" s="292"/>
      <c r="D10" s="292"/>
      <c r="E10" s="292"/>
      <c r="F10" s="292"/>
      <c r="G10" s="292"/>
      <c r="H10" s="292"/>
      <c r="I10" s="292"/>
      <c r="J10" s="292"/>
    </row>
    <row r="11" spans="2:12">
      <c r="B11" s="8"/>
      <c r="C11" s="8"/>
      <c r="D11" s="8"/>
      <c r="E11" s="8"/>
      <c r="F11" s="8"/>
      <c r="G11" s="8"/>
      <c r="H11" s="8"/>
      <c r="I11" s="8"/>
      <c r="J11" s="8"/>
    </row>
    <row r="12" spans="2:12">
      <c r="B12" s="2" t="s">
        <v>3</v>
      </c>
      <c r="C12" s="8"/>
      <c r="D12" s="8"/>
      <c r="E12" s="8"/>
      <c r="F12" s="8"/>
      <c r="G12" s="8"/>
      <c r="H12" s="8"/>
      <c r="I12" s="8"/>
      <c r="J12" s="8"/>
    </row>
    <row r="13" spans="2:12">
      <c r="B13" s="8"/>
      <c r="C13" s="190"/>
      <c r="D13" s="7"/>
      <c r="E13" s="7"/>
      <c r="F13" s="7"/>
      <c r="G13" s="7"/>
      <c r="H13" s="7"/>
      <c r="I13" s="7"/>
      <c r="J13" s="7"/>
    </row>
    <row r="14" spans="2:12">
      <c r="B14" s="8"/>
      <c r="C14" s="190" t="s">
        <v>956</v>
      </c>
      <c r="D14" s="7"/>
      <c r="E14" s="7"/>
      <c r="F14" s="7"/>
      <c r="G14" s="7"/>
      <c r="H14" s="7"/>
      <c r="I14" s="7"/>
      <c r="J14" s="7"/>
    </row>
    <row r="15" spans="2:12">
      <c r="B15" s="8"/>
      <c r="C15" s="190" t="s">
        <v>326</v>
      </c>
      <c r="D15" s="7"/>
      <c r="E15" s="7"/>
      <c r="F15" s="7"/>
      <c r="G15" s="7"/>
      <c r="H15" s="7"/>
      <c r="I15" s="7"/>
      <c r="J15" s="7"/>
    </row>
    <row r="16" spans="2:12">
      <c r="B16" s="8"/>
      <c r="C16" s="190" t="s">
        <v>841</v>
      </c>
      <c r="D16" s="7"/>
      <c r="E16" s="7"/>
      <c r="F16" s="7"/>
      <c r="G16" s="7"/>
      <c r="H16" s="7"/>
      <c r="I16" s="7"/>
      <c r="J16" s="7"/>
    </row>
    <row r="17" spans="2:10">
      <c r="B17" s="8"/>
      <c r="C17" s="190" t="s">
        <v>842</v>
      </c>
      <c r="D17" s="7"/>
      <c r="E17" s="7"/>
      <c r="F17" s="7"/>
      <c r="G17" s="7"/>
      <c r="H17" s="7"/>
      <c r="I17" s="7"/>
      <c r="J17" s="7"/>
    </row>
    <row r="18" spans="2:10">
      <c r="B18" s="8"/>
      <c r="C18" s="190" t="s">
        <v>591</v>
      </c>
      <c r="D18" s="7"/>
      <c r="E18" s="7"/>
      <c r="F18" s="7"/>
      <c r="G18" s="7"/>
      <c r="H18" s="7"/>
      <c r="I18" s="7"/>
      <c r="J18" s="7"/>
    </row>
    <row r="19" spans="2:10">
      <c r="B19" s="8"/>
      <c r="C19" s="190" t="s">
        <v>592</v>
      </c>
      <c r="D19" s="7"/>
      <c r="E19" s="7"/>
      <c r="F19" s="7"/>
      <c r="G19" s="7"/>
      <c r="H19" s="7"/>
      <c r="I19" s="7"/>
      <c r="J19" s="7"/>
    </row>
    <row r="20" spans="2:10">
      <c r="B20" s="8"/>
      <c r="C20" s="190" t="s">
        <v>593</v>
      </c>
      <c r="D20" s="7"/>
      <c r="E20" s="7"/>
      <c r="F20" s="7"/>
      <c r="G20" s="7"/>
      <c r="H20" s="7"/>
      <c r="I20" s="7"/>
      <c r="J20" s="7"/>
    </row>
    <row r="21" spans="2:10">
      <c r="B21" s="8"/>
      <c r="C21" s="190" t="s">
        <v>594</v>
      </c>
      <c r="D21" s="7"/>
      <c r="E21" s="7"/>
      <c r="F21" s="7"/>
      <c r="G21" s="7"/>
      <c r="H21" s="7"/>
      <c r="I21" s="7"/>
      <c r="J21" s="7"/>
    </row>
    <row r="22" spans="2:10">
      <c r="B22" s="8"/>
      <c r="C22" s="190" t="s">
        <v>957</v>
      </c>
      <c r="D22" s="7"/>
      <c r="E22" s="7"/>
      <c r="F22" s="7"/>
      <c r="G22" s="7"/>
      <c r="H22" s="7"/>
      <c r="I22" s="7"/>
      <c r="J22" s="7"/>
    </row>
    <row r="23" spans="2:10">
      <c r="B23" s="8"/>
      <c r="C23" s="190" t="s">
        <v>650</v>
      </c>
      <c r="D23" s="7"/>
      <c r="E23" s="7"/>
      <c r="F23" s="7"/>
      <c r="G23" s="7"/>
      <c r="H23" s="7"/>
      <c r="I23" s="7"/>
      <c r="J23" s="7"/>
    </row>
    <row r="24" spans="2:10">
      <c r="B24" s="8"/>
      <c r="C24" s="190" t="s">
        <v>970</v>
      </c>
      <c r="D24" s="7"/>
      <c r="E24" s="7"/>
      <c r="F24" s="7"/>
      <c r="G24" s="7"/>
      <c r="H24" s="7"/>
      <c r="I24" s="7"/>
      <c r="J24" s="7"/>
    </row>
    <row r="25" spans="2:10">
      <c r="B25" s="8"/>
      <c r="C25" s="190" t="s">
        <v>5</v>
      </c>
      <c r="D25" s="7"/>
      <c r="E25" s="7"/>
      <c r="F25" s="7"/>
      <c r="G25" s="7"/>
      <c r="H25" s="7"/>
      <c r="I25" s="7"/>
      <c r="J25" s="7"/>
    </row>
    <row r="26" spans="2:10">
      <c r="B26" s="8"/>
      <c r="C26" s="190" t="s">
        <v>295</v>
      </c>
      <c r="D26" s="7"/>
      <c r="E26" s="7"/>
      <c r="F26" s="7"/>
      <c r="G26" s="7"/>
      <c r="H26" s="7"/>
      <c r="I26" s="7"/>
      <c r="J26" s="7"/>
    </row>
    <row r="27" spans="2:10">
      <c r="B27" s="8"/>
      <c r="C27" s="190" t="s">
        <v>296</v>
      </c>
      <c r="D27" s="7"/>
      <c r="E27" s="7"/>
      <c r="F27" s="7"/>
      <c r="G27" s="7"/>
      <c r="H27" s="7"/>
      <c r="I27" s="7"/>
      <c r="J27" s="7"/>
    </row>
    <row r="28" spans="2:10">
      <c r="B28" s="8"/>
      <c r="C28" s="190" t="s">
        <v>297</v>
      </c>
      <c r="D28" s="7"/>
      <c r="E28" s="7"/>
      <c r="F28" s="7"/>
      <c r="G28" s="7"/>
      <c r="H28" s="7"/>
      <c r="I28" s="7"/>
      <c r="J28" s="7"/>
    </row>
    <row r="29" spans="2:10">
      <c r="B29" s="8"/>
      <c r="C29" s="190" t="s">
        <v>298</v>
      </c>
      <c r="D29" s="7"/>
      <c r="E29" s="7"/>
      <c r="F29" s="7"/>
      <c r="G29" s="7"/>
      <c r="H29" s="7"/>
      <c r="I29" s="7"/>
      <c r="J29" s="7"/>
    </row>
    <row r="30" spans="2:10">
      <c r="B30" s="8"/>
      <c r="C30" s="190" t="s">
        <v>299</v>
      </c>
      <c r="D30" s="7"/>
      <c r="E30" s="7"/>
      <c r="F30" s="7"/>
      <c r="G30" s="7"/>
      <c r="H30" s="7"/>
      <c r="I30" s="7"/>
      <c r="J30" s="7"/>
    </row>
    <row r="31" spans="2:10">
      <c r="B31" s="8"/>
      <c r="C31" s="190" t="s">
        <v>300</v>
      </c>
      <c r="D31" s="7"/>
      <c r="E31" s="7"/>
      <c r="F31" s="7"/>
      <c r="G31" s="7"/>
      <c r="H31" s="7"/>
      <c r="I31" s="7"/>
      <c r="J31" s="7"/>
    </row>
    <row r="32" spans="2:10">
      <c r="B32" s="8"/>
      <c r="C32" s="190" t="s">
        <v>301</v>
      </c>
      <c r="D32" s="7"/>
      <c r="E32" s="7"/>
      <c r="F32" s="7"/>
      <c r="G32" s="7"/>
      <c r="H32" s="7"/>
      <c r="I32" s="7"/>
      <c r="J32" s="7"/>
    </row>
    <row r="33" spans="2:10">
      <c r="B33" s="8"/>
      <c r="C33" s="190" t="s">
        <v>302</v>
      </c>
      <c r="D33" s="7"/>
      <c r="E33" s="7"/>
      <c r="F33" s="7"/>
      <c r="G33" s="7"/>
      <c r="H33" s="7"/>
      <c r="I33" s="7"/>
      <c r="J33" s="7"/>
    </row>
    <row r="34" spans="2:10">
      <c r="B34" s="8"/>
      <c r="C34" s="190" t="s">
        <v>964</v>
      </c>
      <c r="D34" s="7"/>
      <c r="E34" s="7"/>
      <c r="F34" s="7"/>
      <c r="G34" s="7"/>
      <c r="H34" s="7"/>
      <c r="I34" s="7"/>
      <c r="J34" s="7"/>
    </row>
    <row r="35" spans="2:10">
      <c r="B35" s="8"/>
      <c r="C35" s="190"/>
      <c r="D35" s="7"/>
      <c r="E35" s="7"/>
      <c r="F35" s="7"/>
      <c r="G35" s="7"/>
      <c r="H35" s="7"/>
      <c r="I35" s="7"/>
      <c r="J35" s="7"/>
    </row>
    <row r="36" spans="2:10">
      <c r="B36" s="2" t="s">
        <v>4</v>
      </c>
      <c r="C36" s="59"/>
      <c r="D36" s="7"/>
      <c r="E36" s="7"/>
      <c r="F36" s="7"/>
      <c r="G36" s="7"/>
      <c r="H36" s="7"/>
      <c r="I36" s="7"/>
      <c r="J36" s="7"/>
    </row>
    <row r="37" spans="2:10">
      <c r="B37" s="8"/>
      <c r="C37" s="190"/>
      <c r="D37" s="7"/>
      <c r="E37" s="7"/>
      <c r="F37" s="7"/>
      <c r="G37" s="7"/>
      <c r="H37" s="7"/>
      <c r="I37" s="7"/>
      <c r="J37" s="7"/>
    </row>
    <row r="38" spans="2:10">
      <c r="B38" s="8"/>
      <c r="C38" s="190" t="s">
        <v>893</v>
      </c>
      <c r="D38" s="7"/>
      <c r="E38" s="7"/>
      <c r="F38" s="7"/>
      <c r="G38" s="7"/>
      <c r="H38" s="7"/>
      <c r="I38" s="7"/>
      <c r="J38" s="7"/>
    </row>
    <row r="39" spans="2:10">
      <c r="B39" s="8"/>
      <c r="C39" s="190" t="s">
        <v>803</v>
      </c>
      <c r="D39" s="7"/>
      <c r="E39" s="7"/>
      <c r="F39" s="7"/>
      <c r="G39" s="7"/>
      <c r="H39" s="7"/>
      <c r="I39" s="7"/>
      <c r="J39" s="7"/>
    </row>
    <row r="40" spans="2:10">
      <c r="B40" s="8"/>
      <c r="C40" s="190" t="s">
        <v>807</v>
      </c>
      <c r="D40" s="7"/>
      <c r="E40" s="7"/>
      <c r="F40" s="7"/>
      <c r="G40" s="7"/>
      <c r="H40" s="7"/>
      <c r="I40" s="7"/>
      <c r="J40" s="7"/>
    </row>
    <row r="41" spans="2:10">
      <c r="B41" s="8"/>
      <c r="C41" s="190" t="s">
        <v>894</v>
      </c>
      <c r="D41" s="7"/>
      <c r="E41" s="7"/>
      <c r="F41" s="7"/>
      <c r="G41" s="7"/>
      <c r="H41" s="7"/>
      <c r="I41" s="7"/>
      <c r="J41" s="7"/>
    </row>
    <row r="42" spans="2:10">
      <c r="B42" s="8"/>
      <c r="C42" s="190" t="s">
        <v>895</v>
      </c>
      <c r="D42" s="7"/>
      <c r="E42" s="7"/>
      <c r="F42" s="7"/>
      <c r="G42" s="7"/>
      <c r="H42" s="7"/>
      <c r="I42" s="7"/>
      <c r="J42" s="7"/>
    </row>
    <row r="43" spans="2:10">
      <c r="B43" s="8"/>
      <c r="C43" s="190" t="s">
        <v>965</v>
      </c>
      <c r="D43" s="7"/>
      <c r="E43" s="7"/>
      <c r="F43" s="7"/>
      <c r="G43" s="7"/>
      <c r="H43" s="7"/>
      <c r="I43" s="7"/>
      <c r="J43" s="7"/>
    </row>
    <row r="44" spans="2:10">
      <c r="B44" s="8"/>
      <c r="C44" s="190" t="s">
        <v>959</v>
      </c>
      <c r="D44" s="7"/>
      <c r="E44" s="7"/>
      <c r="F44" s="7"/>
      <c r="G44" s="7"/>
      <c r="H44" s="7"/>
      <c r="I44" s="7"/>
      <c r="J44" s="7"/>
    </row>
    <row r="45" spans="2:10">
      <c r="B45" s="8"/>
      <c r="C45" s="190" t="s">
        <v>960</v>
      </c>
      <c r="D45" s="7"/>
      <c r="E45" s="7"/>
      <c r="F45" s="7"/>
      <c r="G45" s="7"/>
      <c r="H45" s="7"/>
      <c r="I45" s="7"/>
      <c r="J45" s="7"/>
    </row>
    <row r="46" spans="2:10">
      <c r="B46" s="8"/>
      <c r="C46" s="190" t="s">
        <v>961</v>
      </c>
      <c r="D46" s="7"/>
      <c r="E46" s="7"/>
      <c r="F46" s="7"/>
      <c r="G46" s="7"/>
      <c r="H46" s="7"/>
      <c r="I46" s="7"/>
      <c r="J46" s="7"/>
    </row>
    <row r="47" spans="2:10">
      <c r="B47" s="8"/>
      <c r="C47" s="190" t="s">
        <v>962</v>
      </c>
      <c r="D47" s="7"/>
      <c r="E47" s="7"/>
      <c r="F47" s="7"/>
      <c r="G47" s="7"/>
      <c r="H47" s="7"/>
      <c r="I47" s="7"/>
      <c r="J47" s="7"/>
    </row>
    <row r="48" spans="2:10">
      <c r="B48" s="8"/>
      <c r="C48" s="190" t="s">
        <v>963</v>
      </c>
      <c r="D48" s="7"/>
      <c r="E48" s="7"/>
      <c r="F48" s="7"/>
      <c r="G48" s="7"/>
      <c r="H48" s="7"/>
      <c r="I48" s="7"/>
      <c r="J48" s="7"/>
    </row>
    <row r="49" spans="2:10">
      <c r="B49" s="8"/>
      <c r="C49" s="190"/>
      <c r="D49" s="7"/>
      <c r="E49" s="7"/>
      <c r="F49" s="7"/>
      <c r="G49" s="7"/>
      <c r="H49" s="7"/>
      <c r="I49" s="7"/>
      <c r="J49" s="7"/>
    </row>
    <row r="50" spans="2:10">
      <c r="C50" s="190"/>
      <c r="D50" s="7"/>
      <c r="E50" s="7"/>
      <c r="F50" s="7"/>
      <c r="G50" s="7"/>
      <c r="H50" s="7"/>
      <c r="I50" s="7"/>
      <c r="J50" s="7"/>
    </row>
    <row r="51" spans="2:10">
      <c r="C51" s="190"/>
      <c r="D51" s="7"/>
      <c r="E51" s="7"/>
      <c r="F51" s="7"/>
      <c r="G51" s="7"/>
      <c r="H51" s="7"/>
      <c r="I51" s="7"/>
      <c r="J51" s="7"/>
    </row>
    <row r="52" spans="2:10">
      <c r="C52" s="10"/>
      <c r="D52" s="7"/>
      <c r="E52" s="7"/>
      <c r="F52" s="7"/>
      <c r="G52" s="7"/>
      <c r="H52" s="7"/>
      <c r="I52" s="7"/>
      <c r="J52" s="7"/>
    </row>
    <row r="53" spans="2:10">
      <c r="C53" s="10"/>
      <c r="D53" s="7"/>
      <c r="E53" s="7"/>
      <c r="F53" s="7"/>
      <c r="G53" s="7"/>
      <c r="H53" s="7"/>
      <c r="I53" s="7"/>
      <c r="J53" s="7"/>
    </row>
    <row r="54" spans="2:10" ht="26.45" customHeight="1">
      <c r="C54" s="290"/>
      <c r="D54" s="290"/>
      <c r="E54" s="290"/>
      <c r="F54" s="290"/>
      <c r="G54" s="290"/>
      <c r="H54" s="290"/>
      <c r="I54" s="290"/>
      <c r="J54" s="290"/>
    </row>
    <row r="55" spans="2:10">
      <c r="C55" s="10"/>
      <c r="D55" s="7"/>
      <c r="E55" s="7"/>
      <c r="F55" s="7"/>
      <c r="G55" s="7"/>
      <c r="H55" s="7"/>
      <c r="I55" s="7"/>
      <c r="J55" s="7"/>
    </row>
    <row r="56" spans="2:10">
      <c r="C56" s="10"/>
      <c r="D56" s="7"/>
      <c r="E56" s="7"/>
      <c r="F56" s="7"/>
      <c r="G56" s="7"/>
      <c r="H56" s="7"/>
      <c r="I56" s="7"/>
      <c r="J56" s="7"/>
    </row>
  </sheetData>
  <mergeCells count="3">
    <mergeCell ref="C54:J54"/>
    <mergeCell ref="B3:C3"/>
    <mergeCell ref="B10:J10"/>
  </mergeCells>
  <hyperlinks>
    <hyperlink ref="C14" location="'C1'!A1" display="EVOLUCIÓN DE LA MÁXIMA DEMANDA 2001 - 2022 (MW) " xr:uid="{15C63E1B-98BB-43EA-9DAA-3B9C4007DF15}"/>
    <hyperlink ref="C15" location="'C2'!A1" display="COMPARATIVO DE MÁXIMA DEMANDA" xr:uid="{56955926-82F1-4428-B39C-43A5C3BE164A}"/>
    <hyperlink ref="C16" location="'C3'!A1" display="PARTICIPACIÓN EN LA MÁXIMA DEMANDA MENSUAL DE CADA TIPO DE CENTRAL Y TECNOLOGÍA (MW)" xr:uid="{A3AEE587-3DD6-4057-A8D7-6CAFCA8D385F}"/>
    <hyperlink ref="C17" location="'C4'!A1" display="MÁXIMA DEMANDA MENSUAL POR TIPO DE CENTRAL - 2022 (MW)" xr:uid="{15A8AA4C-7EE3-4530-84D8-E4FEDB13319F}"/>
    <hyperlink ref="C18" location="'C5'!A1" display="MÁXIMA DEMANDA MENSUAL DE CENTRALES HIDROELÉCTRICAS - 2022 (MW)" xr:uid="{BB3F0312-695E-41B2-B23D-07AED9A698A3}"/>
    <hyperlink ref="C19" location="'C6'!A1" display="MÁXIMA DEMANDA MENSUAL DE CENTRALES TERMOELÉCTRICAS - 2022 (MW)" xr:uid="{7FC571C7-7698-43B4-BCC9-F5F1ABD59479}"/>
    <hyperlink ref="C20" location="'C7'!A1" display="MÁXIMA DEMANDA MENSUAL DE CENTRALES EÓLICAS - 2022 (MW)" xr:uid="{25CC09C2-28A1-428E-B5F8-212DE213CB84}"/>
    <hyperlink ref="C21" location="'C8'!A1" display="MÁXIMA DEMANDA MENSUAL DE CENTRALES SOLAR - 2022 (MW)" xr:uid="{F2EF5F38-98F6-486D-90C2-CDD863713D23}"/>
    <hyperlink ref="C22" location="'C9'!A1" display="MÁXIMA DEMANDA MENSUAL - 2022 (MW)" xr:uid="{07001379-1772-4461-86E9-3258346F4A4C}"/>
    <hyperlink ref="C23" location="'C10'!A1" display="PARTICIPACIÓN DE LAS UNIDADES DE GENERACIÓN POR INSUMO Y TECNOLOGÍA EN EL DÍA DE LA MÁXIMA DEMANDA ANUAL 2022 (MW)" xr:uid="{AB936801-1AC2-4B25-A3EA-47C59EA43F34}"/>
    <hyperlink ref="C24" location="'C11'!A1" display="PRODUCCIÓN MENSUAL DE ENERGÍA ELÉCTRICA POR TIPO DE CENTRAL Y RECURSO ENERGÉTICO EN CADA REGIÓN (GWh) " xr:uid="{6EB3654F-1BD4-42CE-877C-7497B16E3DC2}"/>
    <hyperlink ref="C25" location="'C12'!A1" display="MÁXIMA DEMANDA DE POTENCIA ANUAL COINCIDENTE DE LOS PRINCIPALES GRANDES USUARIOS LIBRES DEL SEIN" xr:uid="{BA651DBD-6CC9-4623-941B-0E39A6482039}"/>
    <hyperlink ref="C26" location="'C13'!A1" display="PARTICIPACIÓN DE LA POTENCIA COINCIDENTE EN HORAS PUNTA DE LOS PRINCIPALES GRANDES USUARIOS DEL SEIN (06/12/2022 HORA: 19:30)" xr:uid="{BD5598C6-1B0E-4F3C-9EAF-28E96881B4D0}"/>
    <hyperlink ref="C27" location="'C14'!A1" display="PARTICIPACIÓN DE LA POTENCIA COINCIDENTE EN HORAS PUNTA DE LOS PRINCIPALES GRANDES USUARIOS DEL SEIN - ÁREA CENTRO (06/12/2022 HORA: 19:30)" xr:uid="{9E737EAD-3572-4320-8D22-C4293E69B3F4}"/>
    <hyperlink ref="C28" location="'C15'!A1" display="PARTICIPACIÓN DE LA POTENCIA COINCIDENTE EN HORAS PUNTA DE LOS PRINCIPALES GRANDES USUARIOS DEL SEIN - ÁREA NORTE (06/12/2022 HORA: 19:30)" xr:uid="{E4534C62-EFA5-419B-BF40-038A6D68402A}"/>
    <hyperlink ref="C29" location="'C16'!A1" display="PARTICIPACIÓN DE LA POTENCIA COINCIDENTE EN HORAS PUNTA DE LOS PRINCIPALES GRANDES USUARIOS DEL SEIN - ÁREA SUR (06/12/2022 HORA: 19:30)" xr:uid="{DFEF1CF1-2E80-4E09-9345-D070E8B48B4C}"/>
    <hyperlink ref="C30" location="'C17'!A1" display="PARTICIPACIÓN DE LA POTENCIA COINCIDENTE EN HORAS FUERA DE PUNTA DE LOS PRINCIPALES GRANDES USUARIOS DEL SEIN (06/12/2022 HORA: 15:45)" xr:uid="{FA9BABD9-47F6-4725-B17C-810C08522631}"/>
    <hyperlink ref="C31" location="'C18'!A1" display="PARTICIPACIÓN DE LA POTENCIA COINCIDENTE EN HORAS FUERA DE PUNTA DE LOS PRINCIPALES GRANDES USUARIOS DEL SEIN - ÁREA CENTRO (06/12/2022 HORA: 15:45)" xr:uid="{1DC8EB96-D46F-447F-A288-3197F80CEC66}"/>
    <hyperlink ref="C32" location="'C19'!A1" display="PARTICIPACIÓN DE LA POTENCIA COINCIDENTE EN HORAS FUERA DE PUNTA DE LOS PRINCIPALES GRANDES USUARIOS DEL SEIN - ÁREA NORTE (06/12/2022 HORA: 15:45)" xr:uid="{DEE505AD-C56F-4BD4-8F90-678A308CEEF4}"/>
    <hyperlink ref="C33" location="'C20'!A1" display="PARTICIPACIÓN DE LA POTENCIA COINCIDENTE EN HORAS FUERA DE PUNTA DE LOS PRINCIPALES GRANDES USUARIOS DEL SEIN - ÁREA SUR (06/12/2022 HORA: 15:45)" xr:uid="{A567D085-FF5D-486A-88A9-54F442E1E04C}"/>
    <hyperlink ref="C34" location="'C21'!A1" display="PARTICIPACIÓN DE LA POTENCIA COINCIDENTE EN HORAS PUNTA DE LOS PRINCIPALES GRANDES USUARIOS DEL SEIN POR ACTIVIDAD ECONÓMICA (06/12/2022 HORA: 19:30)" xr:uid="{937F0369-623C-4856-9C6F-1E9DDD47FC32}"/>
    <hyperlink ref="C38" location="'G1'!A1" display="DIAGRAMA DE DURACIÓN DEL DÍA DE LA MÁXIMA DEMANDA ANUAL (06/12/2022)" xr:uid="{37332925-8F8D-44EB-B4C6-625381DC1818}"/>
    <hyperlink ref="C39" location="'G2'!A1" display="PARTICIPACIÓN DE CADA TECNOLOGÍA EN LA MÁXIMA DEMANDA MENSUAL DEL 2022" xr:uid="{3BB1C04B-1602-4255-AC3D-F170E4B0AABA}"/>
    <hyperlink ref="C40" location="'G3'!A1" display="PARTICIPACIÓN DE CADA RECURSO EN LA MÁXIMA DEMANDA MENSUAL DEL 2022" xr:uid="{28B45C5D-F678-40FC-B0C6-86624EBB6D86}"/>
    <hyperlink ref="C41" location="'G4'!A1" display="DESPACHO POR TIPO DE COMBUSTIBLE Y TECNOLOGÍA EN EL DÍA DE LA MÁXIMA DEMANDA - 2022 (06/12/2022)" xr:uid="{833EB662-2B31-430E-AC32-E61DCD3EB226}"/>
    <hyperlink ref="C42" location="'G5'!A1" display="MÁXIMAS DEMANDAS EN CADA MES DEL 2022 EN PERIODOS HORA PUNTA (HP) Y HORA FUERA DE PUNTA (HFP) - MW" xr:uid="{31FBF117-4BBD-4CCF-8A08-0D16935DBD4F}"/>
    <hyperlink ref="C43" location="'G6'!A1" display="PARTICIPACIÓN DE GRANDES CLIENTES CON RANGOS MAYORES A 100 MW EN EL DÍA DE LA MÁXIMA DEMANDA ANUAL DE POTENCIA DEL SEIN" xr:uid="{A563B448-A194-4402-92C8-32401B4F3E7E}"/>
    <hyperlink ref="C44" location="'G7'!A1" display="PARTICIPACIÓN DE GRANDES CLIENTES CON RANGOS DE 50 A 100 MW EN EL DÍA DE LA MÁXIMA DEMANDA ANUAL DE POTENCIA DEL SEIN" xr:uid="{4D3A98BD-7859-4086-A60F-E26E49632BB6}"/>
    <hyperlink ref="C45" location="'G8'!A1" display="PARTICIPACIÓN DE GRANDES CLIENTES CON RANGOS DE 30 A 50 MW EN EL DÍA DE LA MÁXIMA DEMANDA ANUAL DE POTENCIA DEL SEIN" xr:uid="{356626D0-CB65-4260-8210-FAD5C6BAAE02}"/>
    <hyperlink ref="C46" location="'G9'!A1" display="PARTICIPACIÓN DE GRANDES CLIENTES CON RANGOS DE 15 A 30 MW EN EL DÍA DE LA MÁXIMA DEMANDA ANUAL DE POTENCIA DEL SEIN" xr:uid="{5F152B4C-F9F4-4330-8D2C-14DA841633B1}"/>
    <hyperlink ref="C47" location="'G10'!A1" display="PARTICIPACIÓN DE GRANDES CLIENTES CON RANGOS DE 10 A 15 MW EN EL DÍA DE LA MÁXIMA DEMANDA ANUAL DE POTENCIA DEL SEIN" xr:uid="{C29919F2-93BA-4663-856F-C5312B28C777}"/>
    <hyperlink ref="C48" location="'G11'!A1" display="PARTICIPACIÓN DE GRANDES CLIENTES CON RANGOS MENORES A 10 MW EN EL DÍA DE LA MÁXIMA DEMANDA ANUAL DE POTENCIA DEL SEIN" xr:uid="{AC6C62BF-EE03-470B-A516-D5E76E8FA545}"/>
  </hyperlinks>
  <pageMargins left="0.7" right="0.7" top="0.75" bottom="0.75" header="0.3" footer="0.3"/>
  <pageSetup orientation="portrait" horizontalDpi="1200" verticalDpi="12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CE0430-2ABD-49F0-AC5A-939B486EDE67}">
  <dimension ref="B2:Y41"/>
  <sheetViews>
    <sheetView showGridLines="0" showRowColHeaders="0" workbookViewId="0"/>
  </sheetViews>
  <sheetFormatPr baseColWidth="10" defaultColWidth="11.42578125" defaultRowHeight="10.5"/>
  <cols>
    <col min="1" max="1" width="3.28515625" style="59" customWidth="1"/>
    <col min="2" max="2" width="18.42578125" style="59" customWidth="1"/>
    <col min="3" max="4" width="8.7109375" style="59" customWidth="1"/>
    <col min="5" max="7" width="8.7109375" style="60" customWidth="1"/>
    <col min="8" max="9" width="8.7109375" style="59" customWidth="1"/>
    <col min="10" max="10" width="8.7109375" style="58" customWidth="1"/>
    <col min="11" max="24" width="8.7109375" style="59" customWidth="1"/>
    <col min="25" max="16384" width="11.42578125" style="59"/>
  </cols>
  <sheetData>
    <row r="2" spans="2:25" ht="14.25">
      <c r="B2" s="288" t="s">
        <v>828</v>
      </c>
      <c r="C2" s="56"/>
      <c r="D2" s="56"/>
      <c r="E2" s="57"/>
      <c r="F2" s="57"/>
      <c r="G2" s="57"/>
      <c r="H2" s="56"/>
      <c r="I2" s="56"/>
    </row>
    <row r="3" spans="2:25" ht="24.6" customHeight="1" thickBot="1">
      <c r="B3" s="289">
        <v>2022</v>
      </c>
      <c r="C3" s="267"/>
      <c r="D3" s="267"/>
      <c r="E3" s="268"/>
      <c r="F3" s="268"/>
      <c r="G3" s="268"/>
      <c r="H3" s="267"/>
      <c r="I3" s="267"/>
      <c r="J3" s="267"/>
      <c r="K3" s="267"/>
      <c r="L3" s="267"/>
      <c r="M3" s="267"/>
      <c r="N3" s="267"/>
      <c r="O3" s="267"/>
      <c r="P3" s="267"/>
      <c r="Q3" s="267"/>
      <c r="R3" s="267"/>
      <c r="S3" s="267"/>
      <c r="T3" s="267"/>
      <c r="U3" s="267"/>
      <c r="V3" s="267"/>
      <c r="W3" s="267"/>
      <c r="X3" s="267"/>
      <c r="Y3" s="267"/>
    </row>
    <row r="4" spans="2:25" ht="11.25" thickTop="1"/>
    <row r="5" spans="2:25">
      <c r="B5" s="266" t="s">
        <v>956</v>
      </c>
      <c r="C5" s="266"/>
      <c r="D5" s="266"/>
    </row>
    <row r="6" spans="2:25" ht="11.25" thickBot="1"/>
    <row r="7" spans="2:25" ht="27" customHeight="1" thickTop="1" thickBot="1">
      <c r="B7" s="192" t="s">
        <v>303</v>
      </c>
      <c r="C7" s="193">
        <v>2001</v>
      </c>
      <c r="D7" s="193">
        <v>2002</v>
      </c>
      <c r="E7" s="193">
        <v>2003</v>
      </c>
      <c r="F7" s="193">
        <v>2004</v>
      </c>
      <c r="G7" s="193">
        <v>2005</v>
      </c>
      <c r="H7" s="193">
        <v>2006</v>
      </c>
      <c r="I7" s="193">
        <v>2007</v>
      </c>
      <c r="J7" s="193">
        <v>2008</v>
      </c>
      <c r="K7" s="193">
        <v>2009</v>
      </c>
      <c r="L7" s="193">
        <v>2010</v>
      </c>
      <c r="M7" s="193">
        <v>2011</v>
      </c>
      <c r="N7" s="193">
        <v>2012</v>
      </c>
      <c r="O7" s="193">
        <v>2013</v>
      </c>
      <c r="P7" s="193">
        <v>2014</v>
      </c>
      <c r="Q7" s="193">
        <v>2015</v>
      </c>
      <c r="R7" s="193">
        <v>2016</v>
      </c>
      <c r="S7" s="193">
        <v>2017</v>
      </c>
      <c r="T7" s="193">
        <v>2018</v>
      </c>
      <c r="U7" s="193">
        <v>2019</v>
      </c>
      <c r="V7" s="193">
        <v>2020</v>
      </c>
      <c r="W7" s="193">
        <v>2021</v>
      </c>
      <c r="X7" s="194">
        <v>2022</v>
      </c>
      <c r="Y7" s="32" t="s">
        <v>321</v>
      </c>
    </row>
    <row r="8" spans="2:25" ht="12" customHeight="1" thickTop="1">
      <c r="B8" s="62" t="s">
        <v>829</v>
      </c>
      <c r="C8" s="61">
        <v>2606.7817177645557</v>
      </c>
      <c r="D8" s="61">
        <v>2762.3711359284671</v>
      </c>
      <c r="E8" s="62">
        <v>2851.2445604584541</v>
      </c>
      <c r="F8" s="62">
        <v>2959.282323433531</v>
      </c>
      <c r="G8" s="62">
        <v>3044.0667463289274</v>
      </c>
      <c r="H8" s="61">
        <v>3278.6254387052572</v>
      </c>
      <c r="I8" s="61">
        <v>3589.1957340549998</v>
      </c>
      <c r="J8" s="63">
        <v>3983.0450051252192</v>
      </c>
      <c r="K8" s="61">
        <v>4091.1393527011419</v>
      </c>
      <c r="L8" s="61">
        <v>4290.453410000001</v>
      </c>
      <c r="M8" s="61">
        <v>4586.4274999999998</v>
      </c>
      <c r="N8" s="61">
        <v>4863.1854299999995</v>
      </c>
      <c r="O8" s="61">
        <v>5297.8443500000003</v>
      </c>
      <c r="P8" s="61">
        <v>5564.7489699999996</v>
      </c>
      <c r="Q8" s="61">
        <v>5793.5642200000002</v>
      </c>
      <c r="R8" s="61">
        <v>6246.9734800000006</v>
      </c>
      <c r="S8" s="61">
        <v>6573.2498499999983</v>
      </c>
      <c r="T8" s="61">
        <v>6489.0350500000004</v>
      </c>
      <c r="U8" s="61">
        <v>6876.292440000002</v>
      </c>
      <c r="V8" s="61">
        <v>7070.6282099999989</v>
      </c>
      <c r="W8" s="61">
        <v>6909.6371899999995</v>
      </c>
      <c r="X8" s="61">
        <v>7070.2817499999965</v>
      </c>
      <c r="Y8" s="17">
        <f>+X8/W8-1</f>
        <v>2.324934806019785E-2</v>
      </c>
    </row>
    <row r="9" spans="2:25" ht="12" customHeight="1">
      <c r="B9" s="65" t="s">
        <v>830</v>
      </c>
      <c r="C9" s="64">
        <v>2623.5974029491535</v>
      </c>
      <c r="D9" s="64">
        <v>2767.9529510882385</v>
      </c>
      <c r="E9" s="65">
        <v>2907.0583325697521</v>
      </c>
      <c r="F9" s="65">
        <v>2974.2858571164256</v>
      </c>
      <c r="G9" s="65">
        <v>3044.6831132393863</v>
      </c>
      <c r="H9" s="64">
        <v>3281.7513848916833</v>
      </c>
      <c r="I9" s="64">
        <v>3646.8287937310001</v>
      </c>
      <c r="J9" s="66">
        <v>4009.4397963658939</v>
      </c>
      <c r="K9" s="64">
        <v>4105.3162349823615</v>
      </c>
      <c r="L9" s="64">
        <v>4349.7330100000008</v>
      </c>
      <c r="M9" s="64">
        <v>4670.0441799999999</v>
      </c>
      <c r="N9" s="64">
        <v>4899.9072300000007</v>
      </c>
      <c r="O9" s="64">
        <v>5324.0823999999993</v>
      </c>
      <c r="P9" s="64">
        <v>5637.9436100000012</v>
      </c>
      <c r="Q9" s="64">
        <v>5827.6813300000003</v>
      </c>
      <c r="R9" s="64">
        <v>6392.6314400000001</v>
      </c>
      <c r="S9" s="64">
        <v>6529.4868899999992</v>
      </c>
      <c r="T9" s="64">
        <v>6576.9682300000013</v>
      </c>
      <c r="U9" s="64">
        <v>6949.9968900000003</v>
      </c>
      <c r="V9" s="64">
        <v>7125.2993800000004</v>
      </c>
      <c r="W9" s="64">
        <v>6778.3821999999991</v>
      </c>
      <c r="X9" s="64">
        <v>7146.7645799999991</v>
      </c>
      <c r="Y9" s="17">
        <f t="shared" ref="Y9:Y19" si="0">+X9/W9-1</f>
        <v>5.4346652214447344E-2</v>
      </c>
    </row>
    <row r="10" spans="2:25" ht="12" customHeight="1">
      <c r="B10" s="65" t="s">
        <v>831</v>
      </c>
      <c r="C10" s="64">
        <v>2641.8023170027686</v>
      </c>
      <c r="D10" s="64">
        <v>2822.5383636899023</v>
      </c>
      <c r="E10" s="65">
        <v>2927.9281096425693</v>
      </c>
      <c r="F10" s="65">
        <v>3007.6280555378348</v>
      </c>
      <c r="G10" s="65">
        <v>3106.9404730969904</v>
      </c>
      <c r="H10" s="64">
        <v>3351.4704615995879</v>
      </c>
      <c r="I10" s="64">
        <v>3727.6324358010002</v>
      </c>
      <c r="J10" s="66">
        <v>4071.9853204102769</v>
      </c>
      <c r="K10" s="64">
        <v>4155.0694410350698</v>
      </c>
      <c r="L10" s="64">
        <v>4452.6437599999999</v>
      </c>
      <c r="M10" s="64">
        <v>4714.7555199999997</v>
      </c>
      <c r="N10" s="64">
        <v>5099.1915899999985</v>
      </c>
      <c r="O10" s="64">
        <v>5354.7543299999998</v>
      </c>
      <c r="P10" s="64">
        <v>5677.4138699999994</v>
      </c>
      <c r="Q10" s="64">
        <v>6036.160319999999</v>
      </c>
      <c r="R10" s="64">
        <v>6444.9075199999997</v>
      </c>
      <c r="S10" s="64">
        <v>6595.5793400000002</v>
      </c>
      <c r="T10" s="64">
        <v>6639.6932900000002</v>
      </c>
      <c r="U10" s="64">
        <v>6990.6689800000022</v>
      </c>
      <c r="V10" s="64">
        <v>7116.7887500000006</v>
      </c>
      <c r="W10" s="64">
        <v>6832.6574400000018</v>
      </c>
      <c r="X10" s="64">
        <v>7065.4227899999987</v>
      </c>
      <c r="Y10" s="17">
        <f t="shared" si="0"/>
        <v>3.406659151933078E-2</v>
      </c>
    </row>
    <row r="11" spans="2:25" ht="12" customHeight="1">
      <c r="B11" s="65" t="s">
        <v>832</v>
      </c>
      <c r="C11" s="64">
        <v>2694.1425143933516</v>
      </c>
      <c r="D11" s="64">
        <v>2846.8718026236911</v>
      </c>
      <c r="E11" s="65">
        <v>2915.2172386841517</v>
      </c>
      <c r="F11" s="65">
        <v>3024.8037867450921</v>
      </c>
      <c r="G11" s="65">
        <v>3157.3046266555775</v>
      </c>
      <c r="H11" s="64">
        <v>3338.0850204759536</v>
      </c>
      <c r="I11" s="64">
        <v>3744.4973895439998</v>
      </c>
      <c r="J11" s="66">
        <v>4043.211549276989</v>
      </c>
      <c r="K11" s="64">
        <v>4179.9809698422823</v>
      </c>
      <c r="L11" s="64">
        <v>4403.6000400000003</v>
      </c>
      <c r="M11" s="64">
        <v>4744.0405899999996</v>
      </c>
      <c r="N11" s="64">
        <v>5049.4369499999993</v>
      </c>
      <c r="O11" s="64">
        <v>5362.6228200000005</v>
      </c>
      <c r="P11" s="64">
        <v>5628.5051800000001</v>
      </c>
      <c r="Q11" s="64">
        <v>5939.2853899999982</v>
      </c>
      <c r="R11" s="64">
        <v>6392.8374899999999</v>
      </c>
      <c r="S11" s="64">
        <v>6449.9912400000003</v>
      </c>
      <c r="T11" s="64">
        <v>6710.674860000001</v>
      </c>
      <c r="U11" s="64">
        <v>6917.739389999997</v>
      </c>
      <c r="V11" s="64">
        <v>5173.4887200000021</v>
      </c>
      <c r="W11" s="64">
        <v>6808.852280000001</v>
      </c>
      <c r="X11" s="64">
        <v>7024.3042299999988</v>
      </c>
      <c r="Y11" s="17">
        <f t="shared" si="0"/>
        <v>3.1642917358165601E-2</v>
      </c>
    </row>
    <row r="12" spans="2:25" ht="12" customHeight="1">
      <c r="B12" s="65" t="s">
        <v>833</v>
      </c>
      <c r="C12" s="64">
        <v>2673.1815675763683</v>
      </c>
      <c r="D12" s="64">
        <v>2823.2096238428535</v>
      </c>
      <c r="E12" s="65">
        <v>2914.7455778369686</v>
      </c>
      <c r="F12" s="65">
        <v>2978.5592294896051</v>
      </c>
      <c r="G12" s="65">
        <v>3193.2904420033092</v>
      </c>
      <c r="H12" s="64">
        <v>3320.7255941148428</v>
      </c>
      <c r="I12" s="64">
        <v>3758.5067248720002</v>
      </c>
      <c r="J12" s="66">
        <v>4018.9116045811961</v>
      </c>
      <c r="K12" s="64">
        <v>4124.9339785826896</v>
      </c>
      <c r="L12" s="64">
        <v>4381.1836099999991</v>
      </c>
      <c r="M12" s="64">
        <v>4718.2990300000001</v>
      </c>
      <c r="N12" s="64">
        <v>5071.2095500000005</v>
      </c>
      <c r="O12" s="64">
        <v>5388.7027099999996</v>
      </c>
      <c r="P12" s="64">
        <v>5660.7378799999997</v>
      </c>
      <c r="Q12" s="64">
        <v>5944.0862299999999</v>
      </c>
      <c r="R12" s="64">
        <v>6268.2864900000004</v>
      </c>
      <c r="S12" s="64">
        <v>6427.4603399999987</v>
      </c>
      <c r="T12" s="64">
        <v>6616.6757800000023</v>
      </c>
      <c r="U12" s="64">
        <v>6884.7471199999982</v>
      </c>
      <c r="V12" s="64">
        <v>5682.0377999999982</v>
      </c>
      <c r="W12" s="64">
        <v>6869.7097300000005</v>
      </c>
      <c r="X12" s="64">
        <v>6961.3676999999989</v>
      </c>
      <c r="Y12" s="17">
        <f t="shared" si="0"/>
        <v>1.3342335208098799E-2</v>
      </c>
    </row>
    <row r="13" spans="2:25" ht="12" customHeight="1">
      <c r="B13" s="65" t="s">
        <v>834</v>
      </c>
      <c r="C13" s="64">
        <v>2676.6490229332067</v>
      </c>
      <c r="D13" s="64">
        <v>2777.77301543159</v>
      </c>
      <c r="E13" s="65">
        <v>2895.7995081441663</v>
      </c>
      <c r="F13" s="65">
        <v>2974.2647333857672</v>
      </c>
      <c r="G13" s="65">
        <v>3092.1639238295497</v>
      </c>
      <c r="H13" s="64">
        <v>3314.4299642576352</v>
      </c>
      <c r="I13" s="64">
        <v>3714.3124696640002</v>
      </c>
      <c r="J13" s="66">
        <v>4090.832794237328</v>
      </c>
      <c r="K13" s="64">
        <v>4033.751638882753</v>
      </c>
      <c r="L13" s="64">
        <v>4435.5297300000011</v>
      </c>
      <c r="M13" s="64">
        <v>4764.2336299999997</v>
      </c>
      <c r="N13" s="64">
        <v>5029.5307999999995</v>
      </c>
      <c r="O13" s="64">
        <v>5366.3891699999986</v>
      </c>
      <c r="P13" s="64">
        <v>5630.7413099999994</v>
      </c>
      <c r="Q13" s="64">
        <v>5886.0843700000014</v>
      </c>
      <c r="R13" s="64">
        <v>6241.9406499999996</v>
      </c>
      <c r="S13" s="64">
        <v>6400.7671099999998</v>
      </c>
      <c r="T13" s="64">
        <v>6542.2351100000024</v>
      </c>
      <c r="U13" s="64">
        <v>6793.7682600000044</v>
      </c>
      <c r="V13" s="64">
        <v>6101.7810699999991</v>
      </c>
      <c r="W13" s="64">
        <v>6903.8388499999992</v>
      </c>
      <c r="X13" s="64">
        <v>7069.9081200000001</v>
      </c>
      <c r="Y13" s="17">
        <f t="shared" si="0"/>
        <v>2.405462723105134E-2</v>
      </c>
    </row>
    <row r="14" spans="2:25" ht="12" customHeight="1">
      <c r="B14" s="65" t="s">
        <v>835</v>
      </c>
      <c r="C14" s="64">
        <v>2685.4889346239147</v>
      </c>
      <c r="D14" s="64">
        <v>2778.0958122069032</v>
      </c>
      <c r="E14" s="65">
        <v>2884.9770286615476</v>
      </c>
      <c r="F14" s="65">
        <v>2904.2647925882666</v>
      </c>
      <c r="G14" s="65">
        <v>3138.3479936780645</v>
      </c>
      <c r="H14" s="64">
        <v>3321.892434013942</v>
      </c>
      <c r="I14" s="64">
        <v>3721.8913557750002</v>
      </c>
      <c r="J14" s="66">
        <v>4039.7361371808051</v>
      </c>
      <c r="K14" s="64">
        <v>3973.3729316964036</v>
      </c>
      <c r="L14" s="64">
        <v>4384.5948599999992</v>
      </c>
      <c r="M14" s="64">
        <v>4690.7949600000002</v>
      </c>
      <c r="N14" s="64">
        <v>5030.5923500000008</v>
      </c>
      <c r="O14" s="64">
        <v>5263.9323299999996</v>
      </c>
      <c r="P14" s="64">
        <v>5577.7241599999998</v>
      </c>
      <c r="Q14" s="64">
        <v>5883.0474499999982</v>
      </c>
      <c r="R14" s="64">
        <v>6191.0653599999996</v>
      </c>
      <c r="S14" s="64">
        <v>6312.8559899999982</v>
      </c>
      <c r="T14" s="64">
        <v>6421.0112600000002</v>
      </c>
      <c r="U14" s="64">
        <v>6739.2812100000046</v>
      </c>
      <c r="V14" s="64">
        <v>6383.0867299999991</v>
      </c>
      <c r="W14" s="64">
        <v>6855.7844512279989</v>
      </c>
      <c r="X14" s="64">
        <v>7113.757990000001</v>
      </c>
      <c r="Y14" s="17">
        <f t="shared" si="0"/>
        <v>3.7628595328109249E-2</v>
      </c>
    </row>
    <row r="15" spans="2:25" ht="12" customHeight="1">
      <c r="B15" s="65" t="s">
        <v>836</v>
      </c>
      <c r="C15" s="64">
        <v>2669.7787160740295</v>
      </c>
      <c r="D15" s="64">
        <v>2775.7539593249139</v>
      </c>
      <c r="E15" s="65">
        <v>2882.2448065094891</v>
      </c>
      <c r="F15" s="65">
        <v>2972.6507634622753</v>
      </c>
      <c r="G15" s="65">
        <v>3126.9978910112445</v>
      </c>
      <c r="H15" s="64">
        <v>3353.1296413009359</v>
      </c>
      <c r="I15" s="64">
        <v>3730.09187926</v>
      </c>
      <c r="J15" s="66">
        <v>4073.1439243303057</v>
      </c>
      <c r="K15" s="64">
        <v>4025.285948844984</v>
      </c>
      <c r="L15" s="64">
        <v>4344.0660399999997</v>
      </c>
      <c r="M15" s="64">
        <v>4676.4993000000004</v>
      </c>
      <c r="N15" s="64">
        <v>4992.89185</v>
      </c>
      <c r="O15" s="64">
        <v>5255.4612900000002</v>
      </c>
      <c r="P15" s="64">
        <v>5523.7620300000008</v>
      </c>
      <c r="Q15" s="64">
        <v>5848.6653900000001</v>
      </c>
      <c r="R15" s="64">
        <v>6189.6224000000002</v>
      </c>
      <c r="S15" s="64">
        <v>6303.862259999999</v>
      </c>
      <c r="T15" s="64">
        <v>6519.2727700000005</v>
      </c>
      <c r="U15" s="64">
        <v>6728.4804599999979</v>
      </c>
      <c r="V15" s="64">
        <v>6550.7330899999997</v>
      </c>
      <c r="W15" s="64">
        <v>6927.9914500000004</v>
      </c>
      <c r="X15" s="64">
        <v>7073.7191999999995</v>
      </c>
      <c r="Y15" s="17">
        <f t="shared" si="0"/>
        <v>2.103463190619248E-2</v>
      </c>
    </row>
    <row r="16" spans="2:25" ht="12" customHeight="1">
      <c r="B16" s="65" t="s">
        <v>837</v>
      </c>
      <c r="C16" s="64">
        <v>2694.09703315346</v>
      </c>
      <c r="D16" s="64">
        <v>2838.1953098695881</v>
      </c>
      <c r="E16" s="65">
        <v>2887.1583585634444</v>
      </c>
      <c r="F16" s="65">
        <v>2973.8971777206189</v>
      </c>
      <c r="G16" s="65">
        <v>3175.4819751253981</v>
      </c>
      <c r="H16" s="64">
        <v>3395.546760833271</v>
      </c>
      <c r="I16" s="64">
        <v>3758.874274412</v>
      </c>
      <c r="J16" s="66">
        <v>4108.2198393848612</v>
      </c>
      <c r="K16" s="64">
        <v>4056.556291156206</v>
      </c>
      <c r="L16" s="64">
        <v>4387.2321600000005</v>
      </c>
      <c r="M16" s="64">
        <v>4791.3961099999997</v>
      </c>
      <c r="N16" s="64">
        <v>5026.7480700000015</v>
      </c>
      <c r="O16" s="64">
        <v>5321.5206400000006</v>
      </c>
      <c r="P16" s="64">
        <v>5592.4431299999997</v>
      </c>
      <c r="Q16" s="64">
        <v>5900.3743200000008</v>
      </c>
      <c r="R16" s="64">
        <v>6278.0554199999997</v>
      </c>
      <c r="S16" s="64">
        <v>6341.49287</v>
      </c>
      <c r="T16" s="64">
        <v>6554.1949699999986</v>
      </c>
      <c r="U16" s="64">
        <v>6672.2764199999974</v>
      </c>
      <c r="V16" s="64">
        <v>6607.5287400000016</v>
      </c>
      <c r="W16" s="64">
        <v>6904.853079999998</v>
      </c>
      <c r="X16" s="64">
        <v>7315.8013999999994</v>
      </c>
      <c r="Y16" s="17">
        <f t="shared" si="0"/>
        <v>5.951586735282155E-2</v>
      </c>
    </row>
    <row r="17" spans="2:25" ht="12" customHeight="1">
      <c r="B17" s="65" t="s">
        <v>838</v>
      </c>
      <c r="C17" s="64">
        <v>2740.8424484959864</v>
      </c>
      <c r="D17" s="64">
        <v>2839.1655781459449</v>
      </c>
      <c r="E17" s="65">
        <v>2935.8138502947368</v>
      </c>
      <c r="F17" s="65">
        <v>3012.4066773264567</v>
      </c>
      <c r="G17" s="65">
        <v>3233.8186698077479</v>
      </c>
      <c r="H17" s="64">
        <v>3452.1453993210712</v>
      </c>
      <c r="I17" s="64">
        <v>3810.7773051129998</v>
      </c>
      <c r="J17" s="66">
        <v>4088.1462782990634</v>
      </c>
      <c r="K17" s="64">
        <v>4088.419060503285</v>
      </c>
      <c r="L17" s="64">
        <v>4461.0472600000012</v>
      </c>
      <c r="M17" s="64">
        <v>4787.8620799999999</v>
      </c>
      <c r="N17" s="64">
        <v>5079.2654699999994</v>
      </c>
      <c r="O17" s="64">
        <v>5362.4507099999992</v>
      </c>
      <c r="P17" s="64">
        <v>5641.0409300000001</v>
      </c>
      <c r="Q17" s="64">
        <v>6018.0732799999996</v>
      </c>
      <c r="R17" s="64">
        <v>6311.4780300000002</v>
      </c>
      <c r="S17" s="64">
        <v>6341.2404999999999</v>
      </c>
      <c r="T17" s="64">
        <v>6657.6237299999993</v>
      </c>
      <c r="U17" s="64">
        <v>6840.567820000002</v>
      </c>
      <c r="V17" s="64">
        <v>6835.6389199999985</v>
      </c>
      <c r="W17" s="64">
        <v>6973.0683099999997</v>
      </c>
      <c r="X17" s="64">
        <v>7309.3584400000009</v>
      </c>
      <c r="Y17" s="17">
        <f t="shared" si="0"/>
        <v>4.8226994925280042E-2</v>
      </c>
    </row>
    <row r="18" spans="2:25" ht="12" customHeight="1">
      <c r="B18" s="65" t="s">
        <v>839</v>
      </c>
      <c r="C18" s="64">
        <v>2768.8466682844223</v>
      </c>
      <c r="D18" s="64">
        <v>2870.7634170988358</v>
      </c>
      <c r="E18" s="65">
        <v>2942.3623850276349</v>
      </c>
      <c r="F18" s="65">
        <v>3045.4735445397441</v>
      </c>
      <c r="G18" s="65">
        <v>3244.5529146551976</v>
      </c>
      <c r="H18" s="64">
        <v>3514.4608756511689</v>
      </c>
      <c r="I18" s="64">
        <v>3939.6883762389998</v>
      </c>
      <c r="J18" s="66">
        <v>4155.9048524966001</v>
      </c>
      <c r="K18" s="64">
        <v>4255.5891495886053</v>
      </c>
      <c r="L18" s="64">
        <v>4522.2980199999993</v>
      </c>
      <c r="M18" s="64">
        <v>4900.4913500000002</v>
      </c>
      <c r="N18" s="64">
        <v>5212.1402599999992</v>
      </c>
      <c r="O18" s="64">
        <v>5504.8294900000001</v>
      </c>
      <c r="P18" s="64">
        <v>5737.2723199999991</v>
      </c>
      <c r="Q18" s="64">
        <v>6274.559049999998</v>
      </c>
      <c r="R18" s="64">
        <v>6483.68487</v>
      </c>
      <c r="S18" s="64">
        <v>6425.4569199999996</v>
      </c>
      <c r="T18" s="64">
        <v>6785.7919299999958</v>
      </c>
      <c r="U18" s="64">
        <v>6928.2277400000012</v>
      </c>
      <c r="V18" s="64">
        <v>6836.6023299999979</v>
      </c>
      <c r="W18" s="64">
        <v>7078.5245599999998</v>
      </c>
      <c r="X18" s="64">
        <v>7426.5747700000011</v>
      </c>
      <c r="Y18" s="17">
        <f t="shared" si="0"/>
        <v>4.9169880961746903E-2</v>
      </c>
    </row>
    <row r="19" spans="2:25" ht="12" customHeight="1">
      <c r="B19" s="68" t="s">
        <v>840</v>
      </c>
      <c r="C19" s="67">
        <v>2792.224162608898</v>
      </c>
      <c r="D19" s="67">
        <v>2908.246157794737</v>
      </c>
      <c r="E19" s="68">
        <v>2964.7551422123324</v>
      </c>
      <c r="F19" s="68">
        <v>3130.8466098751373</v>
      </c>
      <c r="G19" s="68">
        <v>3305.0140278683789</v>
      </c>
      <c r="H19" s="67">
        <v>3580.2825844714798</v>
      </c>
      <c r="I19" s="67">
        <v>3965.6037880363101</v>
      </c>
      <c r="J19" s="69">
        <v>4198.6590015904058</v>
      </c>
      <c r="K19" s="67">
        <v>4322.3747711283277</v>
      </c>
      <c r="L19" s="67">
        <v>4578.9431199999999</v>
      </c>
      <c r="M19" s="67">
        <v>4961.1929899999996</v>
      </c>
      <c r="N19" s="67">
        <v>5290.8930899999996</v>
      </c>
      <c r="O19" s="67">
        <v>5575.2435700000005</v>
      </c>
      <c r="P19" s="67">
        <v>5717.7256599999992</v>
      </c>
      <c r="Q19" s="67">
        <v>6244.2850946879998</v>
      </c>
      <c r="R19" s="67">
        <v>6492.4099800000004</v>
      </c>
      <c r="S19" s="67">
        <v>6462.4025999999985</v>
      </c>
      <c r="T19" s="67">
        <v>6884.5913400000036</v>
      </c>
      <c r="U19" s="67">
        <v>7017.5713700000015</v>
      </c>
      <c r="V19" s="67">
        <v>6960.095870000001</v>
      </c>
      <c r="W19" s="67">
        <v>7173.0331600000009</v>
      </c>
      <c r="X19" s="67">
        <v>7467.4497399999982</v>
      </c>
      <c r="Y19" s="17">
        <f t="shared" si="0"/>
        <v>4.1044921086074826E-2</v>
      </c>
    </row>
    <row r="20" spans="2:25" ht="12" customHeight="1">
      <c r="B20" s="54" t="s">
        <v>322</v>
      </c>
      <c r="C20" s="54">
        <v>2792.224162608898</v>
      </c>
      <c r="D20" s="54">
        <v>2908.246157794737</v>
      </c>
      <c r="E20" s="54">
        <v>2964.7551422123324</v>
      </c>
      <c r="F20" s="54">
        <v>3130.8466098751373</v>
      </c>
      <c r="G20" s="54">
        <v>3305.0140278683789</v>
      </c>
      <c r="H20" s="54">
        <v>3580.2825844714798</v>
      </c>
      <c r="I20" s="54">
        <v>3965.6037880363101</v>
      </c>
      <c r="J20" s="54">
        <v>4198.6590015904058</v>
      </c>
      <c r="K20" s="54">
        <v>4322.3747711283277</v>
      </c>
      <c r="L20" s="54">
        <v>4578.9431199999999</v>
      </c>
      <c r="M20" s="54">
        <v>4961.1929899999996</v>
      </c>
      <c r="N20" s="54">
        <v>5290.8930899999996</v>
      </c>
      <c r="O20" s="54">
        <v>5575.2435700000005</v>
      </c>
      <c r="P20" s="54">
        <v>5737.2723199999991</v>
      </c>
      <c r="Q20" s="54">
        <v>6274.559049999998</v>
      </c>
      <c r="R20" s="54">
        <v>6492.4099800000004</v>
      </c>
      <c r="S20" s="54">
        <v>6595.5793400000002</v>
      </c>
      <c r="T20" s="54">
        <v>6884.5913400000036</v>
      </c>
      <c r="U20" s="54">
        <v>7017.5713700000015</v>
      </c>
      <c r="V20" s="54">
        <v>7125.2993800000004</v>
      </c>
      <c r="W20" s="54">
        <v>7173.0331600000009</v>
      </c>
      <c r="X20" s="54">
        <f>+MAX(X8:X19)</f>
        <v>7467.4497399999982</v>
      </c>
    </row>
    <row r="21" spans="2:25" ht="12" customHeight="1">
      <c r="B21" s="55" t="s">
        <v>323</v>
      </c>
      <c r="C21" s="70">
        <v>5.9092580923388205E-2</v>
      </c>
      <c r="D21" s="70">
        <v>4.1551819778478771E-2</v>
      </c>
      <c r="E21" s="70">
        <v>1.9430605716142413E-2</v>
      </c>
      <c r="F21" s="70">
        <v>5.6021984850615825E-2</v>
      </c>
      <c r="G21" s="70">
        <v>5.5629495691003505E-2</v>
      </c>
      <c r="H21" s="70">
        <v>8.3288165884318532E-2</v>
      </c>
      <c r="I21" s="70">
        <v>0.1076231259610787</v>
      </c>
      <c r="J21" s="70">
        <v>5.8769162531363328E-2</v>
      </c>
      <c r="K21" s="70">
        <v>2.9465543520219128E-2</v>
      </c>
      <c r="L21" s="70">
        <v>5.9358191377907099E-2</v>
      </c>
      <c r="M21" s="70">
        <v>8.3479934120692878E-2</v>
      </c>
      <c r="N21" s="70">
        <v>6.6455810258653214E-2</v>
      </c>
      <c r="O21" s="70">
        <v>5.3743380401587659E-2</v>
      </c>
      <c r="P21" s="70">
        <v>2.9062183197136715E-2</v>
      </c>
      <c r="Q21" s="70">
        <v>9.3648462201633587E-2</v>
      </c>
      <c r="R21" s="70">
        <v>3.4719719467777077E-2</v>
      </c>
      <c r="S21" s="70">
        <v>1.5890764803488278E-2</v>
      </c>
      <c r="T21" s="70">
        <v>4.3819046834482123E-2</v>
      </c>
      <c r="U21" s="70">
        <v>1.9315602543810151E-2</v>
      </c>
      <c r="V21" s="70">
        <v>1.5351181244915413E-2</v>
      </c>
      <c r="W21" s="70">
        <v>6.6991964062568243E-3</v>
      </c>
      <c r="X21" s="70">
        <v>4.1044921086074826E-2</v>
      </c>
    </row>
    <row r="22" spans="2:25" ht="12" customHeight="1"/>
    <row r="23" spans="2:25">
      <c r="B23" s="59" t="s">
        <v>304</v>
      </c>
    </row>
    <row r="24" spans="2:25">
      <c r="B24" s="59" t="s">
        <v>305</v>
      </c>
    </row>
    <row r="25" spans="2:25">
      <c r="B25" s="59" t="s">
        <v>306</v>
      </c>
    </row>
    <row r="26" spans="2:25">
      <c r="B26" s="59" t="s">
        <v>307</v>
      </c>
    </row>
    <row r="27" spans="2:25">
      <c r="B27" s="59" t="s">
        <v>308</v>
      </c>
    </row>
    <row r="28" spans="2:25">
      <c r="B28" s="59" t="s">
        <v>309</v>
      </c>
    </row>
    <row r="29" spans="2:25">
      <c r="B29" s="59" t="s">
        <v>310</v>
      </c>
    </row>
    <row r="30" spans="2:25">
      <c r="B30" s="59" t="s">
        <v>311</v>
      </c>
    </row>
    <row r="31" spans="2:25">
      <c r="B31" s="59" t="s">
        <v>312</v>
      </c>
    </row>
    <row r="32" spans="2:25">
      <c r="B32" s="59" t="s">
        <v>313</v>
      </c>
    </row>
    <row r="33" spans="2:2">
      <c r="B33" s="59" t="s">
        <v>314</v>
      </c>
    </row>
    <row r="34" spans="2:2">
      <c r="B34" s="59" t="s">
        <v>315</v>
      </c>
    </row>
    <row r="35" spans="2:2">
      <c r="B35" s="59" t="s">
        <v>316</v>
      </c>
    </row>
    <row r="36" spans="2:2">
      <c r="B36" s="59" t="s">
        <v>317</v>
      </c>
    </row>
    <row r="37" spans="2:2">
      <c r="B37" s="59" t="s">
        <v>318</v>
      </c>
    </row>
    <row r="38" spans="2:2">
      <c r="B38" s="59" t="s">
        <v>319</v>
      </c>
    </row>
    <row r="39" spans="2:2">
      <c r="B39" s="59" t="s">
        <v>320</v>
      </c>
    </row>
    <row r="40" spans="2:2">
      <c r="B40" s="59" t="s">
        <v>325</v>
      </c>
    </row>
    <row r="41" spans="2:2">
      <c r="B41" s="59" t="s">
        <v>324</v>
      </c>
    </row>
  </sheetData>
  <conditionalFormatting sqref="Y8:Y19">
    <cfRule type="dataBar" priority="1">
      <dataBar>
        <cfvo type="min"/>
        <cfvo type="max"/>
        <color rgb="FF63C384"/>
      </dataBar>
      <extLst>
        <ext xmlns:x14="http://schemas.microsoft.com/office/spreadsheetml/2009/9/main" uri="{B025F937-C7B1-47D3-B67F-A62EFF666E3E}">
          <x14:id>{4B3269D9-862D-4B61-8A30-7A7833B692FB}</x14:id>
        </ext>
      </extLst>
    </cfRule>
  </conditionalFormatting>
  <pageMargins left="0.7" right="0.7" top="0.75" bottom="0.75" header="0.3" footer="0.3"/>
  <pageSetup orientation="portrait" horizontalDpi="1200" verticalDpi="1200" r:id="rId1"/>
  <drawing r:id="rId2"/>
  <extLst>
    <ext xmlns:x14="http://schemas.microsoft.com/office/spreadsheetml/2009/9/main" uri="{78C0D931-6437-407d-A8EE-F0AAD7539E65}">
      <x14:conditionalFormattings>
        <x14:conditionalFormatting xmlns:xm="http://schemas.microsoft.com/office/excel/2006/main">
          <x14:cfRule type="dataBar" id="{4B3269D9-862D-4B61-8A30-7A7833B692FB}">
            <x14:dataBar minLength="0" maxLength="100" border="1" negativeBarBorderColorSameAsPositive="0">
              <x14:cfvo type="autoMin"/>
              <x14:cfvo type="autoMax"/>
              <x14:borderColor rgb="FF63C384"/>
              <x14:negativeFillColor rgb="FFFF0000"/>
              <x14:negativeBorderColor rgb="FFFF0000"/>
              <x14:axisColor rgb="FF000000"/>
            </x14:dataBar>
          </x14:cfRule>
          <xm:sqref>Y8:Y19</xm:sqref>
        </x14:conditionalFormatting>
      </x14:conditionalFormatting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C40D4D-FB9C-4B77-8D24-EF37B238C33D}">
  <dimension ref="B2:F15"/>
  <sheetViews>
    <sheetView showGridLines="0" showRowColHeaders="0" workbookViewId="0">
      <selection activeCell="B4" sqref="B4"/>
    </sheetView>
  </sheetViews>
  <sheetFormatPr baseColWidth="10" defaultRowHeight="15"/>
  <cols>
    <col min="1" max="1" width="3.28515625" customWidth="1"/>
    <col min="2" max="2" width="15.5703125" customWidth="1"/>
    <col min="3" max="4" width="18.28515625" customWidth="1"/>
    <col min="5" max="5" width="15.7109375" style="30" customWidth="1"/>
    <col min="6" max="6" width="14.7109375" style="30" customWidth="1"/>
    <col min="8" max="8" width="12.5703125" customWidth="1"/>
    <col min="17" max="17" width="12.140625" customWidth="1"/>
  </cols>
  <sheetData>
    <row r="2" spans="2:6">
      <c r="B2" s="2" t="s">
        <v>828</v>
      </c>
      <c r="C2" s="2"/>
      <c r="D2" s="2"/>
      <c r="E2" s="27"/>
      <c r="F2" s="27"/>
    </row>
    <row r="3" spans="2:6" ht="21.6" customHeight="1" thickBot="1">
      <c r="B3" s="3">
        <v>2022</v>
      </c>
      <c r="C3" s="3"/>
      <c r="D3" s="3"/>
      <c r="E3" s="28"/>
      <c r="F3" s="28"/>
    </row>
    <row r="4" spans="2:6" ht="15.75" thickTop="1">
      <c r="B4" s="1"/>
      <c r="C4" s="1"/>
      <c r="D4" s="1"/>
      <c r="E4" s="29"/>
      <c r="F4" s="29"/>
    </row>
    <row r="5" spans="2:6">
      <c r="B5" s="293" t="s">
        <v>326</v>
      </c>
      <c r="C5" s="293"/>
    </row>
    <row r="7" spans="2:6" ht="25.5" customHeight="1">
      <c r="B7" s="195"/>
      <c r="C7" s="196" t="s">
        <v>327</v>
      </c>
      <c r="D7" s="196" t="s">
        <v>332</v>
      </c>
      <c r="E7" s="197" t="s">
        <v>328</v>
      </c>
    </row>
    <row r="8" spans="2:6">
      <c r="B8" s="270" t="s">
        <v>329</v>
      </c>
      <c r="C8" s="73">
        <v>7173.0331600000009</v>
      </c>
      <c r="D8" s="73">
        <v>7467.4497399999982</v>
      </c>
      <c r="E8" s="72">
        <f>+D8/C8-1</f>
        <v>4.1044921086074826E-2</v>
      </c>
    </row>
    <row r="9" spans="2:6">
      <c r="B9" s="271" t="s">
        <v>330</v>
      </c>
      <c r="C9" s="74">
        <v>44543.822916666664</v>
      </c>
      <c r="D9" s="74">
        <v>44901.8125</v>
      </c>
      <c r="E9" s="71"/>
    </row>
    <row r="10" spans="2:6">
      <c r="B10" s="11"/>
      <c r="C10" s="11"/>
      <c r="D10" s="11"/>
      <c r="E10" s="11"/>
    </row>
    <row r="11" spans="2:6">
      <c r="B11" s="269" t="s">
        <v>331</v>
      </c>
      <c r="C11" s="11"/>
      <c r="D11" s="11"/>
      <c r="E11" s="11"/>
    </row>
    <row r="12" spans="2:6">
      <c r="C12" s="11"/>
      <c r="D12" s="11"/>
      <c r="E12" s="11"/>
      <c r="F12" s="11"/>
    </row>
    <row r="13" spans="2:6">
      <c r="C13" s="11"/>
      <c r="D13" s="11"/>
      <c r="E13" s="11"/>
      <c r="F13" s="11"/>
    </row>
    <row r="14" spans="2:6">
      <c r="C14" s="11"/>
      <c r="D14" s="11"/>
      <c r="E14" s="11"/>
      <c r="F14" s="11"/>
    </row>
    <row r="15" spans="2:6">
      <c r="C15" s="11"/>
      <c r="D15" s="11"/>
      <c r="E15" s="11"/>
      <c r="F15" s="11"/>
    </row>
  </sheetData>
  <mergeCells count="1">
    <mergeCell ref="B5:C5"/>
  </mergeCells>
  <pageMargins left="0.7" right="0.7" top="0.75" bottom="0.75" header="0.3" footer="0.3"/>
  <pageSetup orientation="portrait" horizontalDpi="1200" verticalDpi="12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19AE58-1718-4C01-A400-C62458EF46C5}">
  <dimension ref="A1:P25"/>
  <sheetViews>
    <sheetView showGridLines="0" showRowColHeaders="0" zoomScaleNormal="100" workbookViewId="0">
      <selection activeCell="B29" sqref="B29"/>
    </sheetView>
  </sheetViews>
  <sheetFormatPr baseColWidth="10" defaultColWidth="11.42578125" defaultRowHeight="10.5"/>
  <cols>
    <col min="1" max="1" width="2.7109375" style="76" customWidth="1"/>
    <col min="2" max="2" width="27.28515625" style="76" bestFit="1" customWidth="1"/>
    <col min="3" max="3" width="32.85546875" style="76" bestFit="1" customWidth="1"/>
    <col min="4" max="15" width="10.42578125" style="76" customWidth="1"/>
    <col min="16" max="16" width="17.5703125" style="76" customWidth="1"/>
    <col min="17" max="16384" width="11.42578125" style="76"/>
  </cols>
  <sheetData>
    <row r="1" spans="1:16" ht="11.25">
      <c r="A1" s="75"/>
      <c r="B1" s="75"/>
      <c r="C1" s="75"/>
      <c r="D1" s="75"/>
      <c r="E1" s="75"/>
      <c r="F1" s="75"/>
      <c r="G1" s="75"/>
      <c r="H1" s="75"/>
      <c r="I1" s="75"/>
    </row>
    <row r="2" spans="1:16" ht="14.25">
      <c r="A2" s="75"/>
      <c r="B2" s="77" t="s">
        <v>828</v>
      </c>
      <c r="C2" s="75"/>
      <c r="D2" s="75"/>
      <c r="E2" s="75"/>
      <c r="F2" s="75"/>
      <c r="G2" s="75"/>
      <c r="H2" s="75"/>
      <c r="I2" s="75"/>
    </row>
    <row r="3" spans="1:16" ht="24.6" customHeight="1" thickBot="1">
      <c r="A3" s="75"/>
      <c r="B3" s="78">
        <v>2022</v>
      </c>
      <c r="C3" s="75"/>
      <c r="D3" s="75"/>
      <c r="E3" s="75"/>
      <c r="F3" s="79"/>
      <c r="G3" s="79"/>
      <c r="H3" s="79"/>
      <c r="I3" s="79"/>
      <c r="J3" s="79"/>
      <c r="K3" s="79"/>
      <c r="L3" s="79"/>
      <c r="M3" s="79"/>
      <c r="N3" s="79"/>
      <c r="O3" s="79"/>
      <c r="P3" s="79"/>
    </row>
    <row r="4" spans="1:16" ht="12" thickTop="1">
      <c r="A4" s="75"/>
      <c r="B4" s="80"/>
      <c r="C4" s="80"/>
      <c r="D4" s="80"/>
      <c r="E4" s="80"/>
      <c r="F4" s="75"/>
      <c r="G4" s="75"/>
      <c r="H4" s="75"/>
      <c r="I4" s="75"/>
      <c r="J4" s="75"/>
      <c r="K4" s="75"/>
      <c r="L4" s="75"/>
      <c r="M4" s="75"/>
      <c r="N4" s="75"/>
      <c r="O4" s="75"/>
      <c r="P4" s="75"/>
    </row>
    <row r="5" spans="1:16">
      <c r="B5" s="294" t="s">
        <v>841</v>
      </c>
      <c r="C5" s="294"/>
      <c r="D5" s="294"/>
      <c r="E5" s="294"/>
    </row>
    <row r="7" spans="1:16" ht="29.25" customHeight="1">
      <c r="B7" s="199" t="s">
        <v>333</v>
      </c>
      <c r="C7" s="200" t="s">
        <v>334</v>
      </c>
      <c r="D7" s="200" t="s">
        <v>829</v>
      </c>
      <c r="E7" s="200" t="s">
        <v>830</v>
      </c>
      <c r="F7" s="200" t="s">
        <v>831</v>
      </c>
      <c r="G7" s="200" t="s">
        <v>832</v>
      </c>
      <c r="H7" s="200" t="s">
        <v>833</v>
      </c>
      <c r="I7" s="200" t="s">
        <v>834</v>
      </c>
      <c r="J7" s="200" t="s">
        <v>835</v>
      </c>
      <c r="K7" s="200" t="s">
        <v>836</v>
      </c>
      <c r="L7" s="200" t="s">
        <v>837</v>
      </c>
      <c r="M7" s="200" t="s">
        <v>838</v>
      </c>
      <c r="N7" s="200" t="s">
        <v>839</v>
      </c>
      <c r="O7" s="200" t="s">
        <v>840</v>
      </c>
      <c r="P7" s="198" t="s">
        <v>604</v>
      </c>
    </row>
    <row r="8" spans="1:16" ht="11.25" customHeight="1">
      <c r="B8" s="83" t="s">
        <v>335</v>
      </c>
      <c r="C8" s="84" t="s">
        <v>336</v>
      </c>
      <c r="D8" s="84">
        <v>3942.1151099999997</v>
      </c>
      <c r="E8" s="84">
        <v>4553.9270600000009</v>
      </c>
      <c r="F8" s="84">
        <v>4666.1270100000002</v>
      </c>
      <c r="G8" s="84">
        <v>4623.0060999999996</v>
      </c>
      <c r="H8" s="84">
        <v>3789.1081299999996</v>
      </c>
      <c r="I8" s="84">
        <v>3508.7220100000009</v>
      </c>
      <c r="J8" s="84">
        <v>3280.6296300000008</v>
      </c>
      <c r="K8" s="84">
        <v>3127.184490000001</v>
      </c>
      <c r="L8" s="84">
        <v>3321.0818200000008</v>
      </c>
      <c r="M8" s="84">
        <v>3245.5016300000016</v>
      </c>
      <c r="N8" s="84">
        <v>2928.3185600000006</v>
      </c>
      <c r="O8" s="84">
        <v>2631.9839399999992</v>
      </c>
      <c r="P8" s="85">
        <v>2631.9839399999992</v>
      </c>
    </row>
    <row r="9" spans="1:16" ht="11.25" customHeight="1">
      <c r="B9" s="86"/>
      <c r="C9" s="87" t="s">
        <v>337</v>
      </c>
      <c r="D9" s="87">
        <v>1124.4316200000005</v>
      </c>
      <c r="E9" s="87">
        <v>1546.9411600000003</v>
      </c>
      <c r="F9" s="87">
        <v>1659.0864400000005</v>
      </c>
      <c r="G9" s="87">
        <v>1729.2427799999998</v>
      </c>
      <c r="H9" s="87">
        <v>1521.1164899999999</v>
      </c>
      <c r="I9" s="87">
        <v>1034.3808700000004</v>
      </c>
      <c r="J9" s="87">
        <v>1028.3729500000002</v>
      </c>
      <c r="K9" s="87">
        <v>837.45826</v>
      </c>
      <c r="L9" s="87">
        <v>1128.4493500000001</v>
      </c>
      <c r="M9" s="87">
        <v>989.43843000000004</v>
      </c>
      <c r="N9" s="87">
        <v>712.57952000000012</v>
      </c>
      <c r="O9" s="87">
        <v>794.55120999999986</v>
      </c>
      <c r="P9" s="88">
        <v>794.55120999999986</v>
      </c>
    </row>
    <row r="10" spans="1:16" ht="11.25" customHeight="1">
      <c r="B10" s="86"/>
      <c r="C10" s="87" t="s">
        <v>338</v>
      </c>
      <c r="D10" s="87">
        <v>10.40485</v>
      </c>
      <c r="E10" s="87">
        <v>13.077220000000001</v>
      </c>
      <c r="F10" s="87">
        <v>14.922519999999999</v>
      </c>
      <c r="G10" s="87">
        <v>15.536269999999998</v>
      </c>
      <c r="H10" s="87">
        <v>14.024429999999999</v>
      </c>
      <c r="I10" s="87">
        <v>11.530470000000001</v>
      </c>
      <c r="J10" s="87">
        <v>5.367</v>
      </c>
      <c r="K10" s="87">
        <v>4.0679999999999996</v>
      </c>
      <c r="L10" s="87">
        <v>11.181950000000001</v>
      </c>
      <c r="M10" s="87">
        <v>9.6114999999999995</v>
      </c>
      <c r="N10" s="87">
        <v>4.8114799999999995</v>
      </c>
      <c r="O10" s="87">
        <v>2.9904799999999998</v>
      </c>
      <c r="P10" s="88">
        <v>2.9904799999999998</v>
      </c>
    </row>
    <row r="11" spans="1:16" ht="11.25" customHeight="1">
      <c r="B11" s="86"/>
      <c r="C11" s="87" t="s">
        <v>339</v>
      </c>
      <c r="D11" s="87">
        <v>2805.158609999999</v>
      </c>
      <c r="E11" s="87">
        <v>2991.1637200000009</v>
      </c>
      <c r="F11" s="87">
        <v>2989.4836999999998</v>
      </c>
      <c r="G11" s="87">
        <v>2875.8217899999995</v>
      </c>
      <c r="H11" s="87">
        <v>2251.7480499999997</v>
      </c>
      <c r="I11" s="87">
        <v>2460.9089300000005</v>
      </c>
      <c r="J11" s="87">
        <v>2245.9279400000009</v>
      </c>
      <c r="K11" s="87">
        <v>2285.223320000001</v>
      </c>
      <c r="L11" s="87">
        <v>2180.3187000000007</v>
      </c>
      <c r="M11" s="87">
        <v>2244.8163600000012</v>
      </c>
      <c r="N11" s="87">
        <v>2209.2728300000003</v>
      </c>
      <c r="O11" s="87">
        <v>1833.0626799999998</v>
      </c>
      <c r="P11" s="88">
        <v>1833.0626799999998</v>
      </c>
    </row>
    <row r="12" spans="1:16" ht="11.25" customHeight="1">
      <c r="B12" s="86"/>
      <c r="C12" s="87" t="s">
        <v>340</v>
      </c>
      <c r="D12" s="87">
        <v>0</v>
      </c>
      <c r="E12" s="87">
        <v>0.33700000000000002</v>
      </c>
      <c r="F12" s="87">
        <v>0.34399999999999997</v>
      </c>
      <c r="G12" s="87">
        <v>0.33500000000000002</v>
      </c>
      <c r="H12" s="87">
        <v>0.33300000000000002</v>
      </c>
      <c r="I12" s="87">
        <v>0.33700000000000002</v>
      </c>
      <c r="J12" s="87">
        <v>0.35399999999999998</v>
      </c>
      <c r="K12" s="87">
        <v>0</v>
      </c>
      <c r="L12" s="87">
        <v>0.32300000000000001</v>
      </c>
      <c r="M12" s="87">
        <v>0.34200000000000003</v>
      </c>
      <c r="N12" s="87">
        <v>0.33300000000000002</v>
      </c>
      <c r="O12" s="87">
        <v>0.33600000000000002</v>
      </c>
      <c r="P12" s="88">
        <v>0.33600000000000002</v>
      </c>
    </row>
    <row r="13" spans="1:16" ht="11.25" customHeight="1">
      <c r="B13" s="89" t="s">
        <v>341</v>
      </c>
      <c r="C13" s="90"/>
      <c r="D13" s="90">
        <v>2.1200299999999999</v>
      </c>
      <c r="E13" s="90">
        <v>2.4079600000000001</v>
      </c>
      <c r="F13" s="90">
        <v>2.2903500000000001</v>
      </c>
      <c r="G13" s="90">
        <v>2.0702600000000002</v>
      </c>
      <c r="H13" s="90">
        <v>1.8861600000000001</v>
      </c>
      <c r="I13" s="90">
        <v>1.56474</v>
      </c>
      <c r="J13" s="90">
        <v>0.60773999999999995</v>
      </c>
      <c r="K13" s="90">
        <v>0.43491000000000002</v>
      </c>
      <c r="L13" s="90">
        <v>0.80881999999999998</v>
      </c>
      <c r="M13" s="90">
        <v>1.2933400000000002</v>
      </c>
      <c r="N13" s="90">
        <v>1.3217300000000001</v>
      </c>
      <c r="O13" s="90">
        <v>1.0435700000000001</v>
      </c>
      <c r="P13" s="90">
        <v>1.0435700000000001</v>
      </c>
    </row>
    <row r="14" spans="1:16" ht="11.25" customHeight="1">
      <c r="B14" s="83" t="s">
        <v>342</v>
      </c>
      <c r="C14" s="87" t="s">
        <v>343</v>
      </c>
      <c r="D14" s="87">
        <v>2822.7632899999994</v>
      </c>
      <c r="E14" s="87">
        <v>2455.9372200000003</v>
      </c>
      <c r="F14" s="87">
        <v>2105.8510799999995</v>
      </c>
      <c r="G14" s="87">
        <v>2110.3728600000004</v>
      </c>
      <c r="H14" s="87">
        <v>2935.4026900000003</v>
      </c>
      <c r="I14" s="87">
        <v>3258.2040699999993</v>
      </c>
      <c r="J14" s="87">
        <v>3527.5865200000003</v>
      </c>
      <c r="K14" s="87">
        <v>3642.2031300000008</v>
      </c>
      <c r="L14" s="87">
        <v>3635.4512200000004</v>
      </c>
      <c r="M14" s="87">
        <v>3814.6084900000005</v>
      </c>
      <c r="N14" s="87">
        <v>4239.54378</v>
      </c>
      <c r="O14" s="87">
        <v>4569.8693899999998</v>
      </c>
      <c r="P14" s="88">
        <v>4569.8693899999998</v>
      </c>
    </row>
    <row r="15" spans="1:16" ht="11.25" customHeight="1">
      <c r="B15" s="86"/>
      <c r="C15" s="87" t="s">
        <v>344</v>
      </c>
      <c r="D15" s="87">
        <v>2646.8073699999995</v>
      </c>
      <c r="E15" s="87">
        <v>2070.10943</v>
      </c>
      <c r="F15" s="87">
        <v>1736.65085</v>
      </c>
      <c r="G15" s="87">
        <v>1612.3004700000001</v>
      </c>
      <c r="H15" s="87">
        <v>2155.7913200000003</v>
      </c>
      <c r="I15" s="87">
        <v>2451.7892999999995</v>
      </c>
      <c r="J15" s="87">
        <v>2821.3437400000003</v>
      </c>
      <c r="K15" s="87">
        <v>3029.5285800000006</v>
      </c>
      <c r="L15" s="87">
        <v>3084.2425000000003</v>
      </c>
      <c r="M15" s="87">
        <v>3090.4429500000001</v>
      </c>
      <c r="N15" s="87">
        <v>2979.2048500000001</v>
      </c>
      <c r="O15" s="87">
        <v>2979.5146199999999</v>
      </c>
      <c r="P15" s="88">
        <v>2979.5146199999999</v>
      </c>
    </row>
    <row r="16" spans="1:16" ht="11.25" customHeight="1">
      <c r="B16" s="86"/>
      <c r="C16" s="87" t="s">
        <v>345</v>
      </c>
      <c r="D16" s="87">
        <v>32.061810000000001</v>
      </c>
      <c r="E16" s="87">
        <v>32.854439999999997</v>
      </c>
      <c r="F16" s="87">
        <v>10.685199999999998</v>
      </c>
      <c r="G16" s="87">
        <v>29.312619999999995</v>
      </c>
      <c r="H16" s="87">
        <v>31.047529999999998</v>
      </c>
      <c r="I16" s="87">
        <v>30.749010000000002</v>
      </c>
      <c r="J16" s="87">
        <v>30.393549999999998</v>
      </c>
      <c r="K16" s="87">
        <v>25.907869999999999</v>
      </c>
      <c r="L16" s="87">
        <v>31.943309999999997</v>
      </c>
      <c r="M16" s="87">
        <v>33.109440000000006</v>
      </c>
      <c r="N16" s="87">
        <v>34.173600000000008</v>
      </c>
      <c r="O16" s="87">
        <v>31.700990000000001</v>
      </c>
      <c r="P16" s="88">
        <v>31.700990000000001</v>
      </c>
    </row>
    <row r="17" spans="2:16" ht="11.25" customHeight="1">
      <c r="B17" s="86"/>
      <c r="C17" s="87" t="s">
        <v>346</v>
      </c>
      <c r="D17" s="87">
        <v>111.92059999999999</v>
      </c>
      <c r="E17" s="87">
        <v>330.29741000000001</v>
      </c>
      <c r="F17" s="87">
        <v>333.23081999999999</v>
      </c>
      <c r="G17" s="87">
        <v>447.16430000000003</v>
      </c>
      <c r="H17" s="87">
        <v>721.19533999999999</v>
      </c>
      <c r="I17" s="87">
        <v>743.92900000000009</v>
      </c>
      <c r="J17" s="87">
        <v>537.51342</v>
      </c>
      <c r="K17" s="87">
        <v>533.26605000000006</v>
      </c>
      <c r="L17" s="87">
        <v>473.89159000000001</v>
      </c>
      <c r="M17" s="87">
        <v>657.80392999999992</v>
      </c>
      <c r="N17" s="87">
        <v>1046.57385</v>
      </c>
      <c r="O17" s="87">
        <v>1458.66533</v>
      </c>
      <c r="P17" s="88">
        <v>1458.66533</v>
      </c>
    </row>
    <row r="18" spans="2:16" ht="11.25" customHeight="1">
      <c r="B18" s="89" t="s">
        <v>347</v>
      </c>
      <c r="C18" s="90"/>
      <c r="D18" s="90">
        <v>31.973510000000001</v>
      </c>
      <c r="E18" s="90">
        <v>22.675939999999997</v>
      </c>
      <c r="F18" s="90">
        <v>25.284209999999998</v>
      </c>
      <c r="G18" s="90">
        <v>21.595469999999999</v>
      </c>
      <c r="H18" s="90">
        <v>27.368500000000001</v>
      </c>
      <c r="I18" s="90">
        <v>31.73676</v>
      </c>
      <c r="J18" s="90">
        <v>138.33580999999998</v>
      </c>
      <c r="K18" s="90">
        <v>53.500630000000001</v>
      </c>
      <c r="L18" s="90">
        <v>45.373819999999995</v>
      </c>
      <c r="M18" s="90">
        <v>33.25217</v>
      </c>
      <c r="N18" s="90">
        <v>179.59147999999999</v>
      </c>
      <c r="O18" s="90">
        <v>99.98845</v>
      </c>
      <c r="P18" s="90">
        <v>99.98845</v>
      </c>
    </row>
    <row r="19" spans="2:16" ht="11.25" customHeight="1">
      <c r="B19" s="91" t="s">
        <v>348</v>
      </c>
      <c r="C19" s="87" t="s">
        <v>349</v>
      </c>
      <c r="D19" s="87">
        <v>305.40334999999999</v>
      </c>
      <c r="E19" s="87">
        <v>136.90029999999999</v>
      </c>
      <c r="F19" s="87">
        <v>293.44470000000001</v>
      </c>
      <c r="G19" s="87">
        <v>290.92526999999995</v>
      </c>
      <c r="H19" s="87">
        <v>184.44287999999997</v>
      </c>
      <c r="I19" s="87">
        <v>302.98203999999998</v>
      </c>
      <c r="J19" s="87">
        <v>259.42183999999997</v>
      </c>
      <c r="K19" s="87">
        <v>304.33158000000003</v>
      </c>
      <c r="L19" s="87">
        <v>359.26836000000003</v>
      </c>
      <c r="M19" s="87">
        <v>249.24831999999998</v>
      </c>
      <c r="N19" s="87">
        <v>258.71243000000004</v>
      </c>
      <c r="O19" s="87">
        <v>265.59640999999999</v>
      </c>
      <c r="P19" s="88">
        <v>265.59640999999999</v>
      </c>
    </row>
    <row r="20" spans="2:16" ht="11.25" customHeight="1">
      <c r="B20" s="89" t="s">
        <v>350</v>
      </c>
      <c r="C20" s="90"/>
      <c r="D20" s="90">
        <v>305.40334999999999</v>
      </c>
      <c r="E20" s="90">
        <v>136.90029999999999</v>
      </c>
      <c r="F20" s="90">
        <v>293.44470000000001</v>
      </c>
      <c r="G20" s="90">
        <v>290.92526999999995</v>
      </c>
      <c r="H20" s="90">
        <v>184.44287999999997</v>
      </c>
      <c r="I20" s="90">
        <v>302.98203999999998</v>
      </c>
      <c r="J20" s="90">
        <v>259.42183999999997</v>
      </c>
      <c r="K20" s="90">
        <v>304.33158000000003</v>
      </c>
      <c r="L20" s="90">
        <v>359.26836000000003</v>
      </c>
      <c r="M20" s="90">
        <v>249.24831999999998</v>
      </c>
      <c r="N20" s="90">
        <v>258.71243000000004</v>
      </c>
      <c r="O20" s="90">
        <v>265.59640999999999</v>
      </c>
      <c r="P20" s="90">
        <v>265.59640999999999</v>
      </c>
    </row>
    <row r="21" spans="2:16" ht="11.25" customHeight="1">
      <c r="B21" s="91" t="s">
        <v>351</v>
      </c>
      <c r="C21" s="87" t="s">
        <v>352</v>
      </c>
      <c r="D21" s="87">
        <v>0</v>
      </c>
      <c r="E21" s="87">
        <v>0</v>
      </c>
      <c r="F21" s="87">
        <v>0</v>
      </c>
      <c r="G21" s="87">
        <v>0</v>
      </c>
      <c r="H21" s="87">
        <v>0</v>
      </c>
      <c r="I21" s="87">
        <v>0</v>
      </c>
      <c r="J21" s="87">
        <v>0</v>
      </c>
      <c r="K21" s="87">
        <v>0</v>
      </c>
      <c r="L21" s="87">
        <v>0</v>
      </c>
      <c r="M21" s="87">
        <v>0</v>
      </c>
      <c r="N21" s="87">
        <v>0</v>
      </c>
      <c r="O21" s="87">
        <v>0</v>
      </c>
      <c r="P21" s="88">
        <v>0</v>
      </c>
    </row>
    <row r="22" spans="2:16" ht="11.25" customHeight="1">
      <c r="B22" s="89" t="s">
        <v>353</v>
      </c>
      <c r="C22" s="92"/>
      <c r="D22" s="92">
        <v>0</v>
      </c>
      <c r="E22" s="92">
        <v>0</v>
      </c>
      <c r="F22" s="92">
        <v>0</v>
      </c>
      <c r="G22" s="92">
        <v>0</v>
      </c>
      <c r="H22" s="92">
        <v>0</v>
      </c>
      <c r="I22" s="92">
        <v>0</v>
      </c>
      <c r="J22" s="92">
        <v>0</v>
      </c>
      <c r="K22" s="92">
        <v>0</v>
      </c>
      <c r="L22" s="92">
        <v>0</v>
      </c>
      <c r="M22" s="92">
        <v>0</v>
      </c>
      <c r="N22" s="92">
        <v>0</v>
      </c>
      <c r="O22" s="92">
        <v>0</v>
      </c>
      <c r="P22" s="92">
        <v>0</v>
      </c>
    </row>
    <row r="23" spans="2:16" ht="13.5" customHeight="1">
      <c r="B23" s="82" t="s">
        <v>354</v>
      </c>
      <c r="C23" s="82"/>
      <c r="D23" s="82">
        <v>7070.2817499999992</v>
      </c>
      <c r="E23" s="82">
        <v>7146.7645800000009</v>
      </c>
      <c r="F23" s="82">
        <v>7065.4227899999996</v>
      </c>
      <c r="G23" s="82">
        <v>7024.3042299999997</v>
      </c>
      <c r="H23" s="82">
        <v>6908.9536999999991</v>
      </c>
      <c r="I23" s="82">
        <v>7069.9081200000001</v>
      </c>
      <c r="J23" s="82">
        <v>7067.6379900000011</v>
      </c>
      <c r="K23" s="82">
        <v>7073.7192000000014</v>
      </c>
      <c r="L23" s="82">
        <v>7315.8014000000012</v>
      </c>
      <c r="M23" s="82">
        <v>7309.3584400000009</v>
      </c>
      <c r="N23" s="82">
        <v>7426.5747700000011</v>
      </c>
      <c r="O23" s="82">
        <v>7467.4497399999991</v>
      </c>
      <c r="P23" s="82">
        <v>7467.4497399999991</v>
      </c>
    </row>
    <row r="25" spans="2:16">
      <c r="B25" s="76" t="s">
        <v>968</v>
      </c>
    </row>
  </sheetData>
  <mergeCells count="1">
    <mergeCell ref="B5:E5"/>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FA7144-6BD0-41D3-8519-226F32209E1A}">
  <dimension ref="A1:Q31"/>
  <sheetViews>
    <sheetView showGridLines="0" showRowColHeaders="0" zoomScaleNormal="100" workbookViewId="0">
      <selection activeCell="F33" sqref="F33"/>
    </sheetView>
  </sheetViews>
  <sheetFormatPr baseColWidth="10" defaultColWidth="11.42578125" defaultRowHeight="10.5"/>
  <cols>
    <col min="1" max="1" width="2.28515625" style="76" customWidth="1"/>
    <col min="2" max="2" width="11" style="76" bestFit="1" customWidth="1"/>
    <col min="3" max="3" width="15" style="76" bestFit="1" customWidth="1"/>
    <col min="4" max="4" width="9" style="76" bestFit="1" customWidth="1"/>
    <col min="5" max="5" width="13" style="76" bestFit="1" customWidth="1"/>
    <col min="6" max="6" width="15.42578125" style="76" bestFit="1" customWidth="1"/>
    <col min="7" max="7" width="9" style="76" bestFit="1" customWidth="1"/>
    <col min="8" max="8" width="13" style="76" bestFit="1" customWidth="1"/>
    <col min="9" max="10" width="10.42578125" style="76" bestFit="1" customWidth="1"/>
    <col min="11" max="11" width="13" style="76" bestFit="1" customWidth="1"/>
    <col min="12" max="13" width="10.42578125" style="76" bestFit="1" customWidth="1"/>
    <col min="14" max="14" width="13" style="76" bestFit="1" customWidth="1"/>
    <col min="15" max="16" width="10.42578125" style="76" bestFit="1" customWidth="1"/>
    <col min="17" max="17" width="13" style="76" bestFit="1" customWidth="1"/>
    <col min="18" max="16384" width="11.42578125" style="76"/>
  </cols>
  <sheetData>
    <row r="1" spans="1:17" ht="11.25">
      <c r="A1" s="75"/>
      <c r="B1" s="75"/>
      <c r="C1" s="75"/>
      <c r="D1" s="75"/>
      <c r="E1" s="75"/>
      <c r="F1" s="75"/>
      <c r="G1" s="75"/>
      <c r="H1" s="75"/>
      <c r="I1" s="75"/>
    </row>
    <row r="2" spans="1:17" ht="14.25">
      <c r="A2" s="75"/>
      <c r="B2" s="77" t="s">
        <v>828</v>
      </c>
      <c r="C2" s="75"/>
      <c r="D2" s="75"/>
      <c r="E2" s="75"/>
      <c r="F2" s="75"/>
      <c r="G2" s="75"/>
      <c r="H2" s="75"/>
      <c r="I2" s="75"/>
    </row>
    <row r="3" spans="1:17" ht="26.45" customHeight="1" thickBot="1">
      <c r="A3" s="75"/>
      <c r="B3" s="78">
        <v>2022</v>
      </c>
      <c r="C3" s="75"/>
      <c r="D3" s="75"/>
      <c r="E3" s="75"/>
      <c r="F3" s="79"/>
      <c r="G3" s="79"/>
      <c r="H3" s="79"/>
      <c r="I3" s="79"/>
      <c r="J3" s="79"/>
      <c r="K3" s="79"/>
      <c r="L3" s="79"/>
      <c r="M3" s="79"/>
      <c r="N3" s="79"/>
      <c r="O3" s="79"/>
      <c r="P3" s="79"/>
      <c r="Q3" s="79"/>
    </row>
    <row r="4" spans="1:17" ht="12" thickTop="1">
      <c r="A4" s="75"/>
      <c r="B4" s="80"/>
      <c r="C4" s="80"/>
      <c r="D4" s="80"/>
      <c r="E4" s="80"/>
      <c r="F4" s="75"/>
      <c r="G4" s="75"/>
      <c r="H4" s="75"/>
      <c r="I4" s="75"/>
    </row>
    <row r="5" spans="1:17" ht="15.75" customHeight="1">
      <c r="B5" s="294" t="s">
        <v>842</v>
      </c>
      <c r="C5" s="294"/>
      <c r="D5" s="294"/>
      <c r="E5" s="294"/>
      <c r="F5" s="294"/>
    </row>
    <row r="7" spans="1:17" ht="15.75" customHeight="1">
      <c r="B7" s="297" t="s">
        <v>303</v>
      </c>
      <c r="C7" s="299" t="s">
        <v>335</v>
      </c>
      <c r="D7" s="300"/>
      <c r="E7" s="300"/>
      <c r="F7" s="300" t="s">
        <v>355</v>
      </c>
      <c r="G7" s="300"/>
      <c r="H7" s="300"/>
      <c r="I7" s="295" t="s">
        <v>351</v>
      </c>
      <c r="J7" s="295"/>
      <c r="K7" s="295"/>
      <c r="L7" s="295" t="s">
        <v>356</v>
      </c>
      <c r="M7" s="295"/>
      <c r="N7" s="295"/>
      <c r="O7" s="295" t="s">
        <v>357</v>
      </c>
      <c r="P7" s="295"/>
      <c r="Q7" s="296"/>
    </row>
    <row r="8" spans="1:17" s="81" customFormat="1" ht="15.75" customHeight="1">
      <c r="B8" s="298"/>
      <c r="C8" s="201">
        <v>2021</v>
      </c>
      <c r="D8" s="201">
        <v>2022</v>
      </c>
      <c r="E8" s="201" t="s">
        <v>358</v>
      </c>
      <c r="F8" s="201">
        <v>2021</v>
      </c>
      <c r="G8" s="201">
        <v>2022</v>
      </c>
      <c r="H8" s="201" t="s">
        <v>358</v>
      </c>
      <c r="I8" s="201">
        <v>2021</v>
      </c>
      <c r="J8" s="201">
        <v>2022</v>
      </c>
      <c r="K8" s="201" t="s">
        <v>358</v>
      </c>
      <c r="L8" s="201">
        <v>2021</v>
      </c>
      <c r="M8" s="201">
        <v>2022</v>
      </c>
      <c r="N8" s="201" t="s">
        <v>358</v>
      </c>
      <c r="O8" s="201">
        <v>2021</v>
      </c>
      <c r="P8" s="201">
        <v>2022</v>
      </c>
      <c r="Q8" s="202" t="s">
        <v>358</v>
      </c>
    </row>
    <row r="9" spans="1:17" ht="15.75" customHeight="1">
      <c r="B9" s="272" t="s">
        <v>829</v>
      </c>
      <c r="C9" s="93">
        <v>4594.5510500000009</v>
      </c>
      <c r="D9" s="94">
        <v>3942.1151099999988</v>
      </c>
      <c r="E9" s="107">
        <f>+D9/C9-1</f>
        <v>-0.14200210921587253</v>
      </c>
      <c r="F9" s="93">
        <v>2012.4400400000002</v>
      </c>
      <c r="G9" s="94">
        <v>2822.7632900000008</v>
      </c>
      <c r="H9" s="107">
        <f>+G9/F9-1</f>
        <v>0.40265708984800397</v>
      </c>
      <c r="I9" s="93">
        <v>0</v>
      </c>
      <c r="J9" s="94">
        <v>0</v>
      </c>
      <c r="K9" s="95">
        <v>0</v>
      </c>
      <c r="L9" s="93">
        <v>302.64609999999999</v>
      </c>
      <c r="M9" s="94">
        <v>305.40334999999999</v>
      </c>
      <c r="N9" s="107">
        <f>+M9/L9-1</f>
        <v>9.1104758990780965E-3</v>
      </c>
      <c r="O9" s="96">
        <f>+C9+F9+I9+L9</f>
        <v>6909.6371900000013</v>
      </c>
      <c r="P9" s="96">
        <f>+D9+G9+J9+M9</f>
        <v>7070.2817499999992</v>
      </c>
      <c r="Q9" s="107">
        <f>+P9/O9-1</f>
        <v>2.324934806019785E-2</v>
      </c>
    </row>
    <row r="10" spans="1:17" ht="15.75" customHeight="1">
      <c r="B10" s="273" t="s">
        <v>830</v>
      </c>
      <c r="C10" s="98">
        <v>4402.466370000001</v>
      </c>
      <c r="D10" s="87">
        <v>4553.92706</v>
      </c>
      <c r="E10" s="107">
        <f t="shared" ref="E10:E21" si="0">+D10/C10-1</f>
        <v>3.44035995441343E-2</v>
      </c>
      <c r="F10" s="98">
        <v>2071.0535099999997</v>
      </c>
      <c r="G10" s="87">
        <v>2455.9372200000003</v>
      </c>
      <c r="H10" s="107">
        <f t="shared" ref="H10:H21" si="1">+G10/F10-1</f>
        <v>0.18583957784847405</v>
      </c>
      <c r="I10" s="98">
        <v>0</v>
      </c>
      <c r="J10" s="87">
        <v>0</v>
      </c>
      <c r="K10" s="99">
        <v>0</v>
      </c>
      <c r="L10" s="98">
        <v>304.86231999999995</v>
      </c>
      <c r="M10" s="87">
        <v>136.90029999999999</v>
      </c>
      <c r="N10" s="107">
        <f t="shared" ref="N10:N21" si="2">+M10/L10-1</f>
        <v>-0.55094384901354809</v>
      </c>
      <c r="O10" s="88">
        <f t="shared" ref="O10:P20" si="3">+C10+F10+I10+L10</f>
        <v>6778.3822000000009</v>
      </c>
      <c r="P10" s="88">
        <f t="shared" si="3"/>
        <v>7146.76458</v>
      </c>
      <c r="Q10" s="107">
        <f t="shared" ref="Q10:Q21" si="4">+P10/O10-1</f>
        <v>5.4346652214447122E-2</v>
      </c>
    </row>
    <row r="11" spans="1:17" ht="15.75" customHeight="1">
      <c r="B11" s="273" t="s">
        <v>831</v>
      </c>
      <c r="C11" s="98">
        <v>3852.8878599999998</v>
      </c>
      <c r="D11" s="87">
        <v>4666.1270100000002</v>
      </c>
      <c r="E11" s="107">
        <f t="shared" si="0"/>
        <v>0.21107262384740166</v>
      </c>
      <c r="F11" s="98">
        <v>2830.9633899999994</v>
      </c>
      <c r="G11" s="87">
        <v>2105.8510799999999</v>
      </c>
      <c r="H11" s="107">
        <f t="shared" si="1"/>
        <v>-0.25613623707087207</v>
      </c>
      <c r="I11" s="98">
        <v>0</v>
      </c>
      <c r="J11" s="87">
        <v>0</v>
      </c>
      <c r="K11" s="99">
        <v>0</v>
      </c>
      <c r="L11" s="98">
        <v>148.80618999999999</v>
      </c>
      <c r="M11" s="87">
        <v>293.44470000000001</v>
      </c>
      <c r="N11" s="107">
        <f t="shared" si="2"/>
        <v>0.97199256294378644</v>
      </c>
      <c r="O11" s="88">
        <f t="shared" si="3"/>
        <v>6832.65744</v>
      </c>
      <c r="P11" s="88">
        <f t="shared" si="3"/>
        <v>7065.4227900000005</v>
      </c>
      <c r="Q11" s="107">
        <f t="shared" si="4"/>
        <v>3.4066591519331446E-2</v>
      </c>
    </row>
    <row r="12" spans="1:17" ht="15.75" customHeight="1">
      <c r="B12" s="273" t="s">
        <v>832</v>
      </c>
      <c r="C12" s="98">
        <v>4139.5042700000004</v>
      </c>
      <c r="D12" s="87">
        <v>4623.0061000000014</v>
      </c>
      <c r="E12" s="107">
        <f t="shared" si="0"/>
        <v>0.11680186767871148</v>
      </c>
      <c r="F12" s="98">
        <v>2290.9157799999994</v>
      </c>
      <c r="G12" s="87">
        <v>2110.3728599999999</v>
      </c>
      <c r="H12" s="107">
        <f t="shared" si="1"/>
        <v>-7.880818735291939E-2</v>
      </c>
      <c r="I12" s="98">
        <v>0</v>
      </c>
      <c r="J12" s="87">
        <v>0</v>
      </c>
      <c r="K12" s="99">
        <v>0</v>
      </c>
      <c r="L12" s="98">
        <v>332.68723</v>
      </c>
      <c r="M12" s="87">
        <v>290.92526999999995</v>
      </c>
      <c r="N12" s="107">
        <f t="shared" si="2"/>
        <v>-0.12552919449297784</v>
      </c>
      <c r="O12" s="88">
        <f t="shared" si="3"/>
        <v>6763.1072800000002</v>
      </c>
      <c r="P12" s="88">
        <f t="shared" si="3"/>
        <v>7024.3042300000016</v>
      </c>
      <c r="Q12" s="107">
        <f t="shared" si="4"/>
        <v>3.8620849734620988E-2</v>
      </c>
    </row>
    <row r="13" spans="1:17" ht="15.75" customHeight="1">
      <c r="B13" s="273" t="s">
        <v>833</v>
      </c>
      <c r="C13" s="98">
        <v>3942.3593100000007</v>
      </c>
      <c r="D13" s="87">
        <v>3789.1081300000001</v>
      </c>
      <c r="E13" s="107">
        <f t="shared" si="0"/>
        <v>-3.8872961074671974E-2</v>
      </c>
      <c r="F13" s="98">
        <v>2699.0438100000001</v>
      </c>
      <c r="G13" s="87">
        <v>2935.4026900000003</v>
      </c>
      <c r="H13" s="107">
        <f t="shared" si="1"/>
        <v>8.7571338829064871E-2</v>
      </c>
      <c r="I13" s="98">
        <v>0</v>
      </c>
      <c r="J13" s="87">
        <v>0</v>
      </c>
      <c r="K13" s="99">
        <v>0</v>
      </c>
      <c r="L13" s="98">
        <v>188.69861000000003</v>
      </c>
      <c r="M13" s="87">
        <v>184.44287999999997</v>
      </c>
      <c r="N13" s="107">
        <f t="shared" si="2"/>
        <v>-2.2553054312377085E-2</v>
      </c>
      <c r="O13" s="88">
        <f t="shared" si="3"/>
        <v>6830.1017300000012</v>
      </c>
      <c r="P13" s="88">
        <f t="shared" si="3"/>
        <v>6908.9537</v>
      </c>
      <c r="Q13" s="107">
        <f t="shared" si="4"/>
        <v>1.1544772408536019E-2</v>
      </c>
    </row>
    <row r="14" spans="1:17" ht="15.75" customHeight="1">
      <c r="B14" s="273" t="s">
        <v>834</v>
      </c>
      <c r="C14" s="98">
        <v>3253.2329100000015</v>
      </c>
      <c r="D14" s="87">
        <v>3508.7220100000009</v>
      </c>
      <c r="E14" s="107">
        <f t="shared" si="0"/>
        <v>7.8533909826947967E-2</v>
      </c>
      <c r="F14" s="98">
        <v>3361.2986999999998</v>
      </c>
      <c r="G14" s="87">
        <v>3258.2040699999993</v>
      </c>
      <c r="H14" s="107">
        <f t="shared" si="1"/>
        <v>-3.0671070678723211E-2</v>
      </c>
      <c r="I14" s="98">
        <v>0</v>
      </c>
      <c r="J14" s="87">
        <v>0</v>
      </c>
      <c r="K14" s="99">
        <v>0</v>
      </c>
      <c r="L14" s="98">
        <v>289.30723999999998</v>
      </c>
      <c r="M14" s="87">
        <v>302.98203999999998</v>
      </c>
      <c r="N14" s="107">
        <f t="shared" si="2"/>
        <v>4.7267396419114815E-2</v>
      </c>
      <c r="O14" s="88">
        <f t="shared" si="3"/>
        <v>6903.8388500000019</v>
      </c>
      <c r="P14" s="88">
        <f t="shared" si="3"/>
        <v>7069.9081200000001</v>
      </c>
      <c r="Q14" s="107">
        <f t="shared" si="4"/>
        <v>2.4054627231051118E-2</v>
      </c>
    </row>
    <row r="15" spans="1:17" ht="15.75" customHeight="1">
      <c r="B15" s="273" t="s">
        <v>835</v>
      </c>
      <c r="C15" s="98">
        <v>3357.8624412279996</v>
      </c>
      <c r="D15" s="87">
        <v>3280.6296299999999</v>
      </c>
      <c r="E15" s="107">
        <f t="shared" si="0"/>
        <v>-2.3000588195553062E-2</v>
      </c>
      <c r="F15" s="98">
        <v>3197.70811</v>
      </c>
      <c r="G15" s="87">
        <v>3527.5865199999994</v>
      </c>
      <c r="H15" s="107">
        <f t="shared" si="1"/>
        <v>0.10316088856527905</v>
      </c>
      <c r="I15" s="98">
        <v>0</v>
      </c>
      <c r="J15" s="87">
        <v>0</v>
      </c>
      <c r="K15" s="99">
        <v>0</v>
      </c>
      <c r="L15" s="98">
        <v>255.85646000000003</v>
      </c>
      <c r="M15" s="87">
        <v>259.42183999999997</v>
      </c>
      <c r="N15" s="107">
        <f t="shared" si="2"/>
        <v>1.3935079067380007E-2</v>
      </c>
      <c r="O15" s="88">
        <f t="shared" si="3"/>
        <v>6811.4270112280001</v>
      </c>
      <c r="P15" s="88">
        <f t="shared" si="3"/>
        <v>7067.6379899999993</v>
      </c>
      <c r="Q15" s="107">
        <f t="shared" si="4"/>
        <v>3.7614875465839859E-2</v>
      </c>
    </row>
    <row r="16" spans="1:17" ht="15.75" customHeight="1">
      <c r="B16" s="273" t="s">
        <v>836</v>
      </c>
      <c r="C16" s="98">
        <v>3273.7354199999982</v>
      </c>
      <c r="D16" s="87">
        <v>3127.1844900000015</v>
      </c>
      <c r="E16" s="107">
        <f t="shared" si="0"/>
        <v>-4.4765660995291001E-2</v>
      </c>
      <c r="F16" s="98">
        <v>3479.0482800000004</v>
      </c>
      <c r="G16" s="87">
        <v>3642.2031300000003</v>
      </c>
      <c r="H16" s="107">
        <f t="shared" si="1"/>
        <v>4.6896402943853444E-2</v>
      </c>
      <c r="I16" s="98">
        <v>0</v>
      </c>
      <c r="J16" s="87">
        <v>0</v>
      </c>
      <c r="K16" s="99">
        <v>0</v>
      </c>
      <c r="L16" s="98">
        <v>175.20775</v>
      </c>
      <c r="M16" s="87">
        <v>304.33158000000003</v>
      </c>
      <c r="N16" s="107">
        <f t="shared" si="2"/>
        <v>0.73697556186869595</v>
      </c>
      <c r="O16" s="88">
        <f t="shared" si="3"/>
        <v>6927.9914499999977</v>
      </c>
      <c r="P16" s="88">
        <f t="shared" si="3"/>
        <v>7073.7192000000014</v>
      </c>
      <c r="Q16" s="107">
        <f t="shared" si="4"/>
        <v>2.1034631906193146E-2</v>
      </c>
    </row>
    <row r="17" spans="2:17" ht="15.75" customHeight="1">
      <c r="B17" s="273" t="s">
        <v>837</v>
      </c>
      <c r="C17" s="98">
        <v>2941.98153</v>
      </c>
      <c r="D17" s="87">
        <v>3321.0818200000008</v>
      </c>
      <c r="E17" s="107">
        <f t="shared" si="0"/>
        <v>0.12885882733601006</v>
      </c>
      <c r="F17" s="98">
        <v>3671.7333899999994</v>
      </c>
      <c r="G17" s="87">
        <v>3635.4512200000008</v>
      </c>
      <c r="H17" s="107">
        <f t="shared" si="1"/>
        <v>-9.8814827075444089E-3</v>
      </c>
      <c r="I17" s="98">
        <v>0</v>
      </c>
      <c r="J17" s="87">
        <v>0</v>
      </c>
      <c r="K17" s="99">
        <v>0</v>
      </c>
      <c r="L17" s="98">
        <v>291.13816000000003</v>
      </c>
      <c r="M17" s="87">
        <v>359.26836000000003</v>
      </c>
      <c r="N17" s="107">
        <f t="shared" si="2"/>
        <v>0.2340132945815141</v>
      </c>
      <c r="O17" s="88">
        <f t="shared" si="3"/>
        <v>6904.8530799999999</v>
      </c>
      <c r="P17" s="88">
        <f t="shared" si="3"/>
        <v>7315.8014000000021</v>
      </c>
      <c r="Q17" s="107">
        <f t="shared" si="4"/>
        <v>5.9515867352821772E-2</v>
      </c>
    </row>
    <row r="18" spans="2:17" ht="15.75" customHeight="1">
      <c r="B18" s="273" t="s">
        <v>838</v>
      </c>
      <c r="C18" s="98">
        <v>3680.1506600000002</v>
      </c>
      <c r="D18" s="87">
        <v>3245.5016299999997</v>
      </c>
      <c r="E18" s="107">
        <f t="shared" si="0"/>
        <v>-0.11810631415834494</v>
      </c>
      <c r="F18" s="98">
        <v>2954.550310000001</v>
      </c>
      <c r="G18" s="87">
        <v>3814.6084900000001</v>
      </c>
      <c r="H18" s="107">
        <f t="shared" si="1"/>
        <v>0.29109613638631826</v>
      </c>
      <c r="I18" s="98">
        <v>0</v>
      </c>
      <c r="J18" s="87">
        <v>0</v>
      </c>
      <c r="K18" s="99">
        <v>0</v>
      </c>
      <c r="L18" s="98">
        <v>338.36734000000001</v>
      </c>
      <c r="M18" s="87">
        <v>249.24831999999998</v>
      </c>
      <c r="N18" s="107">
        <f t="shared" si="2"/>
        <v>-0.26337949756025514</v>
      </c>
      <c r="O18" s="88">
        <f t="shared" si="3"/>
        <v>6973.0683100000015</v>
      </c>
      <c r="P18" s="88">
        <f t="shared" si="3"/>
        <v>7309.3584399999991</v>
      </c>
      <c r="Q18" s="107">
        <f t="shared" si="4"/>
        <v>4.8226994925279598E-2</v>
      </c>
    </row>
    <row r="19" spans="2:17" ht="15.75" customHeight="1">
      <c r="B19" s="273" t="s">
        <v>839</v>
      </c>
      <c r="C19" s="98">
        <v>4420.048789999998</v>
      </c>
      <c r="D19" s="87">
        <v>2928.3185600000015</v>
      </c>
      <c r="E19" s="107">
        <f t="shared" si="0"/>
        <v>-0.33749180175904736</v>
      </c>
      <c r="F19" s="98">
        <v>2335.9437399999997</v>
      </c>
      <c r="G19" s="87">
        <v>4239.54378</v>
      </c>
      <c r="H19" s="107">
        <f t="shared" si="1"/>
        <v>0.81491690377782833</v>
      </c>
      <c r="I19" s="98">
        <v>0</v>
      </c>
      <c r="J19" s="87">
        <v>0</v>
      </c>
      <c r="K19" s="99">
        <v>0</v>
      </c>
      <c r="L19" s="98">
        <v>322.53202999999996</v>
      </c>
      <c r="M19" s="87">
        <v>258.71243000000004</v>
      </c>
      <c r="N19" s="107">
        <f t="shared" si="2"/>
        <v>-0.19787058048157247</v>
      </c>
      <c r="O19" s="88">
        <f t="shared" si="3"/>
        <v>7078.524559999998</v>
      </c>
      <c r="P19" s="88">
        <f t="shared" si="3"/>
        <v>7426.5747700000011</v>
      </c>
      <c r="Q19" s="107">
        <f t="shared" si="4"/>
        <v>4.9169880961747126E-2</v>
      </c>
    </row>
    <row r="20" spans="2:17" ht="15.75" customHeight="1">
      <c r="B20" s="274" t="s">
        <v>840</v>
      </c>
      <c r="C20" s="101">
        <v>4547.4343099999996</v>
      </c>
      <c r="D20" s="102">
        <v>2631.9839400000019</v>
      </c>
      <c r="E20" s="107">
        <f t="shared" si="0"/>
        <v>-0.42121562169415872</v>
      </c>
      <c r="F20" s="101">
        <v>2340.8349699999999</v>
      </c>
      <c r="G20" s="102">
        <v>4569.8693899999989</v>
      </c>
      <c r="H20" s="107">
        <f t="shared" si="1"/>
        <v>0.95223902947758821</v>
      </c>
      <c r="I20" s="101">
        <v>0</v>
      </c>
      <c r="J20" s="102">
        <v>0</v>
      </c>
      <c r="K20" s="103">
        <v>0</v>
      </c>
      <c r="L20" s="101">
        <v>284.76387999999997</v>
      </c>
      <c r="M20" s="102">
        <v>265.59640999999999</v>
      </c>
      <c r="N20" s="107">
        <f t="shared" si="2"/>
        <v>-6.7310046484827968E-2</v>
      </c>
      <c r="O20" s="100">
        <f t="shared" si="3"/>
        <v>7173.033159999999</v>
      </c>
      <c r="P20" s="100">
        <f t="shared" si="3"/>
        <v>7467.4497400000009</v>
      </c>
      <c r="Q20" s="107">
        <f t="shared" si="4"/>
        <v>4.1044921086075492E-2</v>
      </c>
    </row>
    <row r="21" spans="2:17" s="81" customFormat="1" ht="15.75" customHeight="1">
      <c r="B21" s="104" t="s">
        <v>260</v>
      </c>
      <c r="C21" s="105">
        <f>+SUM(C9:C20)</f>
        <v>46406.214921227998</v>
      </c>
      <c r="D21" s="105">
        <f>+SUM(D9:D20)</f>
        <v>43617.705490000008</v>
      </c>
      <c r="E21" s="106">
        <f t="shared" si="0"/>
        <v>-6.0089137542489346E-2</v>
      </c>
      <c r="F21" s="105">
        <f t="shared" ref="F21:P21" si="5">+SUM(F9:F20)</f>
        <v>33245.534029999995</v>
      </c>
      <c r="G21" s="105">
        <f t="shared" si="5"/>
        <v>39117.793740000001</v>
      </c>
      <c r="H21" s="106">
        <f t="shared" si="1"/>
        <v>0.17663303903318317</v>
      </c>
      <c r="I21" s="105">
        <f t="shared" si="5"/>
        <v>0</v>
      </c>
      <c r="J21" s="105">
        <f t="shared" si="5"/>
        <v>0</v>
      </c>
      <c r="K21" s="106">
        <v>0</v>
      </c>
      <c r="L21" s="105">
        <f t="shared" si="5"/>
        <v>3234.8733099999999</v>
      </c>
      <c r="M21" s="105">
        <f t="shared" si="5"/>
        <v>3210.6774800000003</v>
      </c>
      <c r="N21" s="106">
        <f t="shared" si="2"/>
        <v>-7.479683957081984E-3</v>
      </c>
      <c r="O21" s="105">
        <f t="shared" si="5"/>
        <v>82886.622261227982</v>
      </c>
      <c r="P21" s="105">
        <f t="shared" si="5"/>
        <v>85946.17671</v>
      </c>
      <c r="Q21" s="106">
        <f t="shared" si="4"/>
        <v>3.6912524184294027E-2</v>
      </c>
    </row>
    <row r="23" spans="2:17">
      <c r="B23" s="81" t="s">
        <v>360</v>
      </c>
    </row>
    <row r="24" spans="2:17">
      <c r="B24" s="76" t="s">
        <v>359</v>
      </c>
    </row>
    <row r="25" spans="2:17">
      <c r="B25" s="76" t="s">
        <v>967</v>
      </c>
    </row>
    <row r="31" spans="2:17">
      <c r="O31" s="76" t="s">
        <v>843</v>
      </c>
    </row>
  </sheetData>
  <mergeCells count="7">
    <mergeCell ref="L7:N7"/>
    <mergeCell ref="O7:Q7"/>
    <mergeCell ref="B5:F5"/>
    <mergeCell ref="B7:B8"/>
    <mergeCell ref="C7:E7"/>
    <mergeCell ref="F7:H7"/>
    <mergeCell ref="I7:K7"/>
  </mergeCells>
  <conditionalFormatting sqref="E9:E20">
    <cfRule type="dataBar" priority="4">
      <dataBar>
        <cfvo type="min"/>
        <cfvo type="max"/>
        <color rgb="FF63C384"/>
      </dataBar>
      <extLst>
        <ext xmlns:x14="http://schemas.microsoft.com/office/spreadsheetml/2009/9/main" uri="{B025F937-C7B1-47D3-B67F-A62EFF666E3E}">
          <x14:id>{AADFE4D2-9ECB-4F00-B1EC-4010418DE7D7}</x14:id>
        </ext>
      </extLst>
    </cfRule>
  </conditionalFormatting>
  <conditionalFormatting sqref="H9:H20">
    <cfRule type="dataBar" priority="3">
      <dataBar>
        <cfvo type="min"/>
        <cfvo type="max"/>
        <color rgb="FF63C384"/>
      </dataBar>
      <extLst>
        <ext xmlns:x14="http://schemas.microsoft.com/office/spreadsheetml/2009/9/main" uri="{B025F937-C7B1-47D3-B67F-A62EFF666E3E}">
          <x14:id>{3A9F1BD9-800F-4969-9D86-55A1F2FDE42D}</x14:id>
        </ext>
      </extLst>
    </cfRule>
  </conditionalFormatting>
  <conditionalFormatting sqref="N9:N20">
    <cfRule type="dataBar" priority="2">
      <dataBar>
        <cfvo type="min"/>
        <cfvo type="max"/>
        <color rgb="FF63C384"/>
      </dataBar>
      <extLst>
        <ext xmlns:x14="http://schemas.microsoft.com/office/spreadsheetml/2009/9/main" uri="{B025F937-C7B1-47D3-B67F-A62EFF666E3E}">
          <x14:id>{EF471A45-5D27-46AF-97F8-171886C404EB}</x14:id>
        </ext>
      </extLst>
    </cfRule>
  </conditionalFormatting>
  <conditionalFormatting sqref="Q9:Q20">
    <cfRule type="dataBar" priority="1">
      <dataBar>
        <cfvo type="min"/>
        <cfvo type="max"/>
        <color rgb="FF63C384"/>
      </dataBar>
      <extLst>
        <ext xmlns:x14="http://schemas.microsoft.com/office/spreadsheetml/2009/9/main" uri="{B025F937-C7B1-47D3-B67F-A62EFF666E3E}">
          <x14:id>{72C8686B-B9FC-410E-8FB1-A577660F584C}</x14:id>
        </ext>
      </extLst>
    </cfRule>
  </conditionalFormatting>
  <pageMargins left="0.7" right="0.7" top="0.75" bottom="0.75" header="0.3" footer="0.3"/>
  <drawing r:id="rId1"/>
  <extLst>
    <ext xmlns:x14="http://schemas.microsoft.com/office/spreadsheetml/2009/9/main" uri="{78C0D931-6437-407d-A8EE-F0AAD7539E65}">
      <x14:conditionalFormattings>
        <x14:conditionalFormatting xmlns:xm="http://schemas.microsoft.com/office/excel/2006/main">
          <x14:cfRule type="dataBar" id="{AADFE4D2-9ECB-4F00-B1EC-4010418DE7D7}">
            <x14:dataBar minLength="0" maxLength="100" border="1" negativeBarBorderColorSameAsPositive="0">
              <x14:cfvo type="autoMin"/>
              <x14:cfvo type="autoMax"/>
              <x14:borderColor rgb="FF63C384"/>
              <x14:negativeFillColor rgb="FFFF0000"/>
              <x14:negativeBorderColor rgb="FFFF0000"/>
              <x14:axisColor rgb="FF000000"/>
            </x14:dataBar>
          </x14:cfRule>
          <xm:sqref>E9:E20</xm:sqref>
        </x14:conditionalFormatting>
        <x14:conditionalFormatting xmlns:xm="http://schemas.microsoft.com/office/excel/2006/main">
          <x14:cfRule type="dataBar" id="{3A9F1BD9-800F-4969-9D86-55A1F2FDE42D}">
            <x14:dataBar minLength="0" maxLength="100" border="1" negativeBarBorderColorSameAsPositive="0">
              <x14:cfvo type="autoMin"/>
              <x14:cfvo type="autoMax"/>
              <x14:borderColor rgb="FF63C384"/>
              <x14:negativeFillColor rgb="FFFF0000"/>
              <x14:negativeBorderColor rgb="FFFF0000"/>
              <x14:axisColor rgb="FF000000"/>
            </x14:dataBar>
          </x14:cfRule>
          <xm:sqref>H9:H20</xm:sqref>
        </x14:conditionalFormatting>
        <x14:conditionalFormatting xmlns:xm="http://schemas.microsoft.com/office/excel/2006/main">
          <x14:cfRule type="dataBar" id="{EF471A45-5D27-46AF-97F8-171886C404EB}">
            <x14:dataBar minLength="0" maxLength="100" border="1" negativeBarBorderColorSameAsPositive="0">
              <x14:cfvo type="autoMin"/>
              <x14:cfvo type="autoMax"/>
              <x14:borderColor rgb="FF63C384"/>
              <x14:negativeFillColor rgb="FFFF0000"/>
              <x14:negativeBorderColor rgb="FFFF0000"/>
              <x14:axisColor rgb="FF000000"/>
            </x14:dataBar>
          </x14:cfRule>
          <xm:sqref>N9:N20</xm:sqref>
        </x14:conditionalFormatting>
        <x14:conditionalFormatting xmlns:xm="http://schemas.microsoft.com/office/excel/2006/main">
          <x14:cfRule type="dataBar" id="{72C8686B-B9FC-410E-8FB1-A577660F584C}">
            <x14:dataBar minLength="0" maxLength="100" border="1" negativeBarBorderColorSameAsPositive="0">
              <x14:cfvo type="autoMin"/>
              <x14:cfvo type="autoMax"/>
              <x14:borderColor rgb="FF63C384"/>
              <x14:negativeFillColor rgb="FFFF0000"/>
              <x14:negativeBorderColor rgb="FFFF0000"/>
              <x14:axisColor rgb="FF000000"/>
            </x14:dataBar>
          </x14:cfRule>
          <xm:sqref>Q9:Q20</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583208-DC1D-40A4-AB0A-07305C855C0C}">
  <dimension ref="A1:O128"/>
  <sheetViews>
    <sheetView showGridLines="0" zoomScaleNormal="100" workbookViewId="0">
      <selection activeCell="B128" sqref="B128"/>
    </sheetView>
  </sheetViews>
  <sheetFormatPr baseColWidth="10" defaultColWidth="11.42578125" defaultRowHeight="10.5"/>
  <cols>
    <col min="1" max="1" width="3.140625" style="76" customWidth="1"/>
    <col min="2" max="2" width="34.42578125" style="76" bestFit="1" customWidth="1"/>
    <col min="3" max="3" width="21.85546875" style="76" bestFit="1" customWidth="1"/>
    <col min="4" max="15" width="12.85546875" style="76" customWidth="1"/>
    <col min="16" max="16384" width="11.42578125" style="76"/>
  </cols>
  <sheetData>
    <row r="1" spans="1:15" ht="11.25">
      <c r="A1" s="75"/>
      <c r="B1" s="75"/>
      <c r="C1" s="75"/>
      <c r="D1" s="75"/>
      <c r="E1" s="75"/>
      <c r="F1" s="75"/>
      <c r="G1" s="75"/>
      <c r="H1" s="75"/>
      <c r="I1" s="75"/>
    </row>
    <row r="2" spans="1:15" ht="14.25">
      <c r="A2" s="75"/>
      <c r="B2" s="77" t="s">
        <v>828</v>
      </c>
      <c r="C2" s="75"/>
      <c r="D2" s="75"/>
      <c r="E2" s="75"/>
      <c r="F2" s="75"/>
      <c r="G2" s="75"/>
      <c r="H2" s="75"/>
      <c r="I2" s="75"/>
      <c r="J2" s="75"/>
      <c r="K2" s="75"/>
      <c r="L2" s="75"/>
      <c r="M2" s="75"/>
      <c r="N2" s="75"/>
      <c r="O2" s="75"/>
    </row>
    <row r="3" spans="1:15" ht="24.6" customHeight="1" thickBot="1">
      <c r="A3" s="75"/>
      <c r="B3" s="78">
        <v>2022</v>
      </c>
      <c r="C3" s="75"/>
      <c r="D3" s="75"/>
      <c r="E3" s="75"/>
      <c r="F3" s="75"/>
      <c r="G3" s="75"/>
      <c r="H3" s="75"/>
      <c r="I3" s="75"/>
      <c r="J3" s="75"/>
      <c r="K3" s="75"/>
      <c r="L3" s="75"/>
      <c r="M3" s="75"/>
      <c r="N3" s="75"/>
      <c r="O3" s="75"/>
    </row>
    <row r="4" spans="1:15" ht="12" thickTop="1">
      <c r="A4" s="75"/>
      <c r="B4" s="80"/>
      <c r="C4" s="80"/>
      <c r="D4" s="80"/>
      <c r="E4" s="80"/>
      <c r="F4" s="80"/>
      <c r="G4" s="80"/>
      <c r="H4" s="80"/>
      <c r="I4" s="80"/>
      <c r="J4" s="80"/>
      <c r="K4" s="80"/>
      <c r="L4" s="80"/>
      <c r="M4" s="80"/>
      <c r="N4" s="80"/>
      <c r="O4" s="80"/>
    </row>
    <row r="5" spans="1:15">
      <c r="B5" s="294" t="s">
        <v>591</v>
      </c>
      <c r="C5" s="294"/>
      <c r="D5" s="294"/>
    </row>
    <row r="7" spans="1:15" ht="24" customHeight="1">
      <c r="B7" s="199" t="s">
        <v>361</v>
      </c>
      <c r="C7" s="200" t="s">
        <v>210</v>
      </c>
      <c r="D7" s="200" t="s">
        <v>829</v>
      </c>
      <c r="E7" s="200" t="s">
        <v>830</v>
      </c>
      <c r="F7" s="200" t="s">
        <v>831</v>
      </c>
      <c r="G7" s="200" t="s">
        <v>832</v>
      </c>
      <c r="H7" s="200" t="s">
        <v>833</v>
      </c>
      <c r="I7" s="200" t="s">
        <v>834</v>
      </c>
      <c r="J7" s="200" t="s">
        <v>835</v>
      </c>
      <c r="K7" s="200" t="s">
        <v>836</v>
      </c>
      <c r="L7" s="200" t="s">
        <v>837</v>
      </c>
      <c r="M7" s="200" t="s">
        <v>838</v>
      </c>
      <c r="N7" s="200" t="s">
        <v>839</v>
      </c>
      <c r="O7" s="203" t="s">
        <v>840</v>
      </c>
    </row>
    <row r="8" spans="1:15" ht="14.25" customHeight="1">
      <c r="B8" s="108" t="s">
        <v>362</v>
      </c>
      <c r="C8" s="84" t="s">
        <v>363</v>
      </c>
      <c r="D8" s="84">
        <v>11.55583</v>
      </c>
      <c r="E8" s="84">
        <v>19.972529999999999</v>
      </c>
      <c r="F8" s="84">
        <v>9.9773599999999991</v>
      </c>
      <c r="G8" s="84">
        <v>11.936599999999999</v>
      </c>
      <c r="H8" s="84">
        <v>10.046860000000001</v>
      </c>
      <c r="I8" s="84">
        <v>18.584409999999998</v>
      </c>
      <c r="J8" s="84">
        <v>4.9308300000000003</v>
      </c>
      <c r="K8" s="84">
        <v>4.2807000000000004</v>
      </c>
      <c r="L8" s="84">
        <v>8.2047899999999991</v>
      </c>
      <c r="M8" s="84">
        <v>0</v>
      </c>
      <c r="N8" s="84">
        <v>3.1478899999999999</v>
      </c>
      <c r="O8" s="84">
        <v>3.11693</v>
      </c>
    </row>
    <row r="9" spans="1:15" ht="14.25" customHeight="1">
      <c r="B9" s="109" t="s">
        <v>364</v>
      </c>
      <c r="C9" s="90"/>
      <c r="D9" s="90">
        <v>11.55583</v>
      </c>
      <c r="E9" s="90">
        <v>19.972529999999999</v>
      </c>
      <c r="F9" s="90">
        <v>9.9773599999999991</v>
      </c>
      <c r="G9" s="90">
        <v>11.936599999999999</v>
      </c>
      <c r="H9" s="90">
        <v>10.046860000000001</v>
      </c>
      <c r="I9" s="90">
        <v>18.584409999999998</v>
      </c>
      <c r="J9" s="90">
        <v>4.9308300000000003</v>
      </c>
      <c r="K9" s="90">
        <v>4.2807000000000004</v>
      </c>
      <c r="L9" s="90">
        <v>8.2047899999999991</v>
      </c>
      <c r="M9" s="90">
        <v>0</v>
      </c>
      <c r="N9" s="90">
        <v>3.1478899999999999</v>
      </c>
      <c r="O9" s="90">
        <v>3.11693</v>
      </c>
    </row>
    <row r="10" spans="1:15" ht="14.25" customHeight="1">
      <c r="B10" s="97" t="s">
        <v>365</v>
      </c>
      <c r="C10" s="87" t="s">
        <v>366</v>
      </c>
      <c r="D10" s="87">
        <v>17.12828</v>
      </c>
      <c r="E10" s="87">
        <v>19.175850000000001</v>
      </c>
      <c r="F10" s="87">
        <v>20.52619</v>
      </c>
      <c r="G10" s="87">
        <v>10.593579999999999</v>
      </c>
      <c r="H10" s="87">
        <v>11.69773</v>
      </c>
      <c r="I10" s="87">
        <v>11.82414</v>
      </c>
      <c r="J10" s="87">
        <v>11.636089999999999</v>
      </c>
      <c r="K10" s="87">
        <v>11.741379999999999</v>
      </c>
      <c r="L10" s="87">
        <v>10.515359999999999</v>
      </c>
      <c r="M10" s="87">
        <v>17.743320000000001</v>
      </c>
      <c r="N10" s="87">
        <v>18.792070000000002</v>
      </c>
      <c r="O10" s="87">
        <v>17.317910000000001</v>
      </c>
    </row>
    <row r="11" spans="1:15" ht="14.25" customHeight="1">
      <c r="B11" s="109" t="s">
        <v>367</v>
      </c>
      <c r="C11" s="90"/>
      <c r="D11" s="90">
        <v>17.12828</v>
      </c>
      <c r="E11" s="90">
        <v>19.175850000000001</v>
      </c>
      <c r="F11" s="90">
        <v>20.52619</v>
      </c>
      <c r="G11" s="90">
        <v>10.593579999999999</v>
      </c>
      <c r="H11" s="90">
        <v>11.69773</v>
      </c>
      <c r="I11" s="90">
        <v>11.82414</v>
      </c>
      <c r="J11" s="90">
        <v>11.636089999999999</v>
      </c>
      <c r="K11" s="90">
        <v>11.741379999999999</v>
      </c>
      <c r="L11" s="90">
        <v>10.515359999999999</v>
      </c>
      <c r="M11" s="90">
        <v>17.743320000000001</v>
      </c>
      <c r="N11" s="90">
        <v>18.792070000000002</v>
      </c>
      <c r="O11" s="90">
        <v>17.317910000000001</v>
      </c>
    </row>
    <row r="12" spans="1:15" ht="14.25" customHeight="1">
      <c r="B12" s="97" t="s">
        <v>368</v>
      </c>
      <c r="C12" s="87" t="s">
        <v>369</v>
      </c>
      <c r="D12" s="87">
        <v>0.30685000000000001</v>
      </c>
      <c r="E12" s="87">
        <v>0.52566999999999997</v>
      </c>
      <c r="F12" s="87">
        <v>0.71858</v>
      </c>
      <c r="G12" s="87">
        <v>0</v>
      </c>
      <c r="H12" s="87">
        <v>0</v>
      </c>
      <c r="I12" s="87">
        <v>0</v>
      </c>
      <c r="J12" s="87">
        <v>0</v>
      </c>
      <c r="K12" s="87">
        <v>1.0569500000000001</v>
      </c>
      <c r="L12" s="87">
        <v>0.47893000000000002</v>
      </c>
      <c r="M12" s="87">
        <v>0.70735999999999999</v>
      </c>
      <c r="N12" s="87">
        <v>0</v>
      </c>
      <c r="O12" s="87">
        <v>0.57291000000000003</v>
      </c>
    </row>
    <row r="13" spans="1:15" ht="14.25" customHeight="1">
      <c r="B13" s="109" t="s">
        <v>370</v>
      </c>
      <c r="C13" s="90"/>
      <c r="D13" s="90">
        <v>0.30685000000000001</v>
      </c>
      <c r="E13" s="90">
        <v>0.52566999999999997</v>
      </c>
      <c r="F13" s="90">
        <v>0.71858</v>
      </c>
      <c r="G13" s="90">
        <v>0</v>
      </c>
      <c r="H13" s="90">
        <v>0</v>
      </c>
      <c r="I13" s="90">
        <v>0</v>
      </c>
      <c r="J13" s="90">
        <v>0</v>
      </c>
      <c r="K13" s="90">
        <v>1.0569500000000001</v>
      </c>
      <c r="L13" s="90">
        <v>0.47893000000000002</v>
      </c>
      <c r="M13" s="90">
        <v>0.70735999999999999</v>
      </c>
      <c r="N13" s="90">
        <v>0</v>
      </c>
      <c r="O13" s="90">
        <v>0.57291000000000003</v>
      </c>
    </row>
    <row r="14" spans="1:15" ht="14.25" customHeight="1">
      <c r="B14" s="97" t="s">
        <v>371</v>
      </c>
      <c r="C14" s="87" t="s">
        <v>372</v>
      </c>
      <c r="D14" s="87">
        <v>196.44</v>
      </c>
      <c r="E14" s="87">
        <v>204.80700000000002</v>
      </c>
      <c r="F14" s="87">
        <v>198.02897999999999</v>
      </c>
      <c r="G14" s="87">
        <v>213.48322999999999</v>
      </c>
      <c r="H14" s="87">
        <v>95.272500000000008</v>
      </c>
      <c r="I14" s="87">
        <v>205.43982</v>
      </c>
      <c r="J14" s="87">
        <v>118.20270000000001</v>
      </c>
      <c r="K14" s="87">
        <v>94.368300000000005</v>
      </c>
      <c r="L14" s="87">
        <v>155.4486</v>
      </c>
      <c r="M14" s="87">
        <v>148.3201</v>
      </c>
      <c r="N14" s="87">
        <v>126.012</v>
      </c>
      <c r="O14" s="87">
        <v>48.963499999999996</v>
      </c>
    </row>
    <row r="15" spans="1:15" ht="14.25" customHeight="1">
      <c r="B15" s="109" t="s">
        <v>373</v>
      </c>
      <c r="C15" s="90"/>
      <c r="D15" s="90">
        <v>196.44</v>
      </c>
      <c r="E15" s="90">
        <v>204.80700000000002</v>
      </c>
      <c r="F15" s="90">
        <v>198.02897999999999</v>
      </c>
      <c r="G15" s="90">
        <v>213.48322999999999</v>
      </c>
      <c r="H15" s="90">
        <v>95.272500000000008</v>
      </c>
      <c r="I15" s="90">
        <v>205.43982</v>
      </c>
      <c r="J15" s="90">
        <v>118.20270000000001</v>
      </c>
      <c r="K15" s="90">
        <v>94.368300000000005</v>
      </c>
      <c r="L15" s="90">
        <v>155.4486</v>
      </c>
      <c r="M15" s="90">
        <v>148.3201</v>
      </c>
      <c r="N15" s="90">
        <v>126.012</v>
      </c>
      <c r="O15" s="90">
        <v>48.963499999999996</v>
      </c>
    </row>
    <row r="16" spans="1:15" ht="14.25" customHeight="1">
      <c r="B16" s="97" t="s">
        <v>374</v>
      </c>
      <c r="C16" s="87" t="s">
        <v>375</v>
      </c>
      <c r="D16" s="87">
        <v>19.899929999999998</v>
      </c>
      <c r="E16" s="87">
        <v>19.82855</v>
      </c>
      <c r="F16" s="87">
        <v>19.882379999999998</v>
      </c>
      <c r="G16" s="87">
        <v>19.898859999999999</v>
      </c>
      <c r="H16" s="87">
        <v>19.828009999999999</v>
      </c>
      <c r="I16" s="87">
        <v>17.91086</v>
      </c>
      <c r="J16" s="87">
        <v>13.12749</v>
      </c>
      <c r="K16" s="87">
        <v>10.2849</v>
      </c>
      <c r="L16" s="87">
        <v>19.339220000000001</v>
      </c>
      <c r="M16" s="87">
        <v>8.1210000000000004</v>
      </c>
      <c r="N16" s="87">
        <v>13.018269999999999</v>
      </c>
      <c r="O16" s="87">
        <v>10.9998</v>
      </c>
    </row>
    <row r="17" spans="2:15" ht="14.25" customHeight="1">
      <c r="B17" s="109" t="s">
        <v>376</v>
      </c>
      <c r="C17" s="90"/>
      <c r="D17" s="90">
        <v>19.899929999999998</v>
      </c>
      <c r="E17" s="90">
        <v>19.82855</v>
      </c>
      <c r="F17" s="90">
        <v>19.882379999999998</v>
      </c>
      <c r="G17" s="90">
        <v>19.898859999999999</v>
      </c>
      <c r="H17" s="90">
        <v>19.828009999999999</v>
      </c>
      <c r="I17" s="90">
        <v>17.91086</v>
      </c>
      <c r="J17" s="90">
        <v>13.12749</v>
      </c>
      <c r="K17" s="90">
        <v>10.2849</v>
      </c>
      <c r="L17" s="90">
        <v>19.339220000000001</v>
      </c>
      <c r="M17" s="90">
        <v>8.1210000000000004</v>
      </c>
      <c r="N17" s="90">
        <v>13.018269999999999</v>
      </c>
      <c r="O17" s="90">
        <v>10.9998</v>
      </c>
    </row>
    <row r="18" spans="2:15" ht="14.25" customHeight="1">
      <c r="B18" s="110" t="s">
        <v>377</v>
      </c>
      <c r="C18" s="87" t="s">
        <v>378</v>
      </c>
      <c r="D18" s="87">
        <v>0.40461999999999998</v>
      </c>
      <c r="E18" s="87">
        <v>1.1677999999999999</v>
      </c>
      <c r="F18" s="87">
        <v>1.27111</v>
      </c>
      <c r="G18" s="87">
        <v>1.22492</v>
      </c>
      <c r="H18" s="87">
        <v>0.78673999999999999</v>
      </c>
      <c r="I18" s="87">
        <v>0.70254000000000005</v>
      </c>
      <c r="J18" s="87">
        <v>0.54683999999999999</v>
      </c>
      <c r="K18" s="87">
        <v>0.52376</v>
      </c>
      <c r="L18" s="87">
        <v>0.4879</v>
      </c>
      <c r="M18" s="87">
        <v>0.46434999999999998</v>
      </c>
      <c r="N18" s="87">
        <v>0.51673000000000002</v>
      </c>
      <c r="O18" s="87">
        <v>0.46672999999999998</v>
      </c>
    </row>
    <row r="19" spans="2:15" ht="14.25" customHeight="1">
      <c r="B19" s="85"/>
      <c r="C19" s="87" t="s">
        <v>379</v>
      </c>
      <c r="D19" s="87">
        <v>0.83757000000000004</v>
      </c>
      <c r="E19" s="87">
        <v>1.98715</v>
      </c>
      <c r="F19" s="87">
        <v>1.89822</v>
      </c>
      <c r="G19" s="87">
        <v>1.85432</v>
      </c>
      <c r="H19" s="87">
        <v>1.27471</v>
      </c>
      <c r="I19" s="87">
        <v>1.3016399999999999</v>
      </c>
      <c r="J19" s="87">
        <v>1.0402</v>
      </c>
      <c r="K19" s="87">
        <v>0.96928999999999998</v>
      </c>
      <c r="L19" s="87">
        <v>0.96611999999999998</v>
      </c>
      <c r="M19" s="87">
        <v>0</v>
      </c>
      <c r="N19" s="87">
        <v>1.0551999999999999</v>
      </c>
      <c r="O19" s="87">
        <v>1.0276400000000001</v>
      </c>
    </row>
    <row r="20" spans="2:15" ht="14.25" customHeight="1">
      <c r="B20" s="111" t="s">
        <v>380</v>
      </c>
      <c r="C20" s="90"/>
      <c r="D20" s="90">
        <v>1.2421899999999999</v>
      </c>
      <c r="E20" s="90">
        <v>3.1549499999999999</v>
      </c>
      <c r="F20" s="90">
        <v>3.16933</v>
      </c>
      <c r="G20" s="90">
        <v>3.07924</v>
      </c>
      <c r="H20" s="90">
        <v>2.0614499999999998</v>
      </c>
      <c r="I20" s="90">
        <v>2.0041799999999999</v>
      </c>
      <c r="J20" s="90">
        <v>1.58704</v>
      </c>
      <c r="K20" s="90">
        <v>1.49305</v>
      </c>
      <c r="L20" s="90">
        <v>1.4540199999999999</v>
      </c>
      <c r="M20" s="90">
        <v>0.46434999999999998</v>
      </c>
      <c r="N20" s="90">
        <v>1.57193</v>
      </c>
      <c r="O20" s="90">
        <v>1.49437</v>
      </c>
    </row>
    <row r="21" spans="2:15" ht="14.25" customHeight="1">
      <c r="B21" s="100" t="s">
        <v>381</v>
      </c>
      <c r="C21" s="87" t="s">
        <v>382</v>
      </c>
      <c r="D21" s="87">
        <v>148.40600000000001</v>
      </c>
      <c r="E21" s="87">
        <v>127.017</v>
      </c>
      <c r="F21" s="87">
        <v>125.63</v>
      </c>
      <c r="G21" s="87">
        <v>148.12099999999998</v>
      </c>
      <c r="H21" s="87">
        <v>52.790999999999997</v>
      </c>
      <c r="I21" s="87">
        <v>131.697</v>
      </c>
      <c r="J21" s="87">
        <v>66.915000000000006</v>
      </c>
      <c r="K21" s="87">
        <v>74.62</v>
      </c>
      <c r="L21" s="87">
        <v>73.311999999999998</v>
      </c>
      <c r="M21" s="87">
        <v>72.707999999999998</v>
      </c>
      <c r="N21" s="87">
        <v>89.682999999999993</v>
      </c>
      <c r="O21" s="87">
        <v>74.239999999999995</v>
      </c>
    </row>
    <row r="22" spans="2:15" ht="14.25" customHeight="1">
      <c r="B22" s="85"/>
      <c r="C22" s="87" t="s">
        <v>383</v>
      </c>
      <c r="D22" s="87">
        <v>42.170999999999999</v>
      </c>
      <c r="E22" s="87">
        <v>41.948</v>
      </c>
      <c r="F22" s="87">
        <v>41.951999999999998</v>
      </c>
      <c r="G22" s="87">
        <v>40.048000000000002</v>
      </c>
      <c r="H22" s="87">
        <v>26.231999999999999</v>
      </c>
      <c r="I22" s="87">
        <v>22.367999999999999</v>
      </c>
      <c r="J22" s="87">
        <v>16.824000000000002</v>
      </c>
      <c r="K22" s="87">
        <v>11.895</v>
      </c>
      <c r="L22" s="87">
        <v>13.004</v>
      </c>
      <c r="M22" s="87">
        <v>10.548999999999999</v>
      </c>
      <c r="N22" s="87">
        <v>9.4710000000000001</v>
      </c>
      <c r="O22" s="87">
        <v>5.9530000000000003</v>
      </c>
    </row>
    <row r="23" spans="2:15" ht="14.25" customHeight="1">
      <c r="B23" s="111" t="s">
        <v>384</v>
      </c>
      <c r="C23" s="90"/>
      <c r="D23" s="90">
        <v>190.577</v>
      </c>
      <c r="E23" s="90">
        <v>168.965</v>
      </c>
      <c r="F23" s="90">
        <v>167.58199999999999</v>
      </c>
      <c r="G23" s="90">
        <v>188.16899999999998</v>
      </c>
      <c r="H23" s="90">
        <v>79.022999999999996</v>
      </c>
      <c r="I23" s="90">
        <v>154.065</v>
      </c>
      <c r="J23" s="90">
        <v>83.739000000000004</v>
      </c>
      <c r="K23" s="90">
        <v>86.515000000000001</v>
      </c>
      <c r="L23" s="90">
        <v>86.316000000000003</v>
      </c>
      <c r="M23" s="90">
        <v>83.257000000000005</v>
      </c>
      <c r="N23" s="90">
        <v>99.153999999999996</v>
      </c>
      <c r="O23" s="90">
        <v>80.192999999999998</v>
      </c>
    </row>
    <row r="24" spans="2:15" ht="14.25" customHeight="1">
      <c r="B24" s="100" t="s">
        <v>385</v>
      </c>
      <c r="C24" s="87" t="s">
        <v>386</v>
      </c>
      <c r="D24" s="87">
        <v>1.6279699999999999</v>
      </c>
      <c r="E24" s="87">
        <v>1.6803300000000001</v>
      </c>
      <c r="F24" s="87">
        <v>1.6867799999999999</v>
      </c>
      <c r="G24" s="87">
        <v>1.67635</v>
      </c>
      <c r="H24" s="87">
        <v>1.6637</v>
      </c>
      <c r="I24" s="87">
        <v>1.6620200000000001</v>
      </c>
      <c r="J24" s="87">
        <v>1.6732800000000001</v>
      </c>
      <c r="K24" s="87">
        <v>1.66307</v>
      </c>
      <c r="L24" s="87">
        <v>1.6666300000000001</v>
      </c>
      <c r="M24" s="87">
        <v>1.4</v>
      </c>
      <c r="N24" s="87">
        <v>1.6650499999999999</v>
      </c>
      <c r="O24" s="87">
        <v>1.65801</v>
      </c>
    </row>
    <row r="25" spans="2:15" ht="14.25" customHeight="1">
      <c r="B25" s="112"/>
      <c r="C25" s="87" t="s">
        <v>387</v>
      </c>
      <c r="D25" s="87">
        <v>0.55908999999999998</v>
      </c>
      <c r="E25" s="87">
        <v>0.57156000000000007</v>
      </c>
      <c r="F25" s="87">
        <v>0.57035999999999998</v>
      </c>
      <c r="G25" s="87">
        <v>0.56023000000000001</v>
      </c>
      <c r="H25" s="87">
        <v>0.56563999999999992</v>
      </c>
      <c r="I25" s="87">
        <v>0.56791999999999998</v>
      </c>
      <c r="J25" s="87">
        <v>0.56829000000000007</v>
      </c>
      <c r="K25" s="87">
        <v>0.56757000000000002</v>
      </c>
      <c r="L25" s="87">
        <v>0.37819000000000003</v>
      </c>
      <c r="M25" s="87">
        <v>0.55547999999999997</v>
      </c>
      <c r="N25" s="87">
        <v>0.55949000000000004</v>
      </c>
      <c r="O25" s="87">
        <v>0.56101000000000001</v>
      </c>
    </row>
    <row r="26" spans="2:15" ht="14.25" customHeight="1">
      <c r="B26" s="112"/>
      <c r="C26" s="87" t="s">
        <v>388</v>
      </c>
      <c r="D26" s="87">
        <v>4.6827800000000002</v>
      </c>
      <c r="E26" s="87">
        <v>4.6758300000000004</v>
      </c>
      <c r="F26" s="87">
        <v>4.6733099999999999</v>
      </c>
      <c r="G26" s="87">
        <v>4.6571199999999999</v>
      </c>
      <c r="H26" s="87">
        <v>4.6651500000000006</v>
      </c>
      <c r="I26" s="87">
        <v>4.6592700000000002</v>
      </c>
      <c r="J26" s="87">
        <v>4.6949899999999998</v>
      </c>
      <c r="K26" s="87">
        <v>4.6705800000000002</v>
      </c>
      <c r="L26" s="87">
        <v>4.6785800000000002</v>
      </c>
      <c r="M26" s="87">
        <v>4.7309199999999993</v>
      </c>
      <c r="N26" s="87">
        <v>4.6731199999999999</v>
      </c>
      <c r="O26" s="87">
        <v>4.6606500000000004</v>
      </c>
    </row>
    <row r="27" spans="2:15" ht="14.25" customHeight="1">
      <c r="B27" s="112"/>
      <c r="C27" s="87" t="s">
        <v>389</v>
      </c>
      <c r="D27" s="87">
        <v>14.769679999999997</v>
      </c>
      <c r="E27" s="87">
        <v>13.87904</v>
      </c>
      <c r="F27" s="87">
        <v>15.059109999999999</v>
      </c>
      <c r="G27" s="87">
        <v>14.479379999999999</v>
      </c>
      <c r="H27" s="87">
        <v>12.360009999999999</v>
      </c>
      <c r="I27" s="87">
        <v>13.447949999999999</v>
      </c>
      <c r="J27" s="87">
        <v>13.80185</v>
      </c>
      <c r="K27" s="87">
        <v>14.336739999999999</v>
      </c>
      <c r="L27" s="87">
        <v>14.288719999999998</v>
      </c>
      <c r="M27" s="87">
        <v>14.297420000000001</v>
      </c>
      <c r="N27" s="87">
        <v>10.12533</v>
      </c>
      <c r="O27" s="87">
        <v>10.138920000000001</v>
      </c>
    </row>
    <row r="28" spans="2:15" ht="14.25" customHeight="1">
      <c r="B28" s="112"/>
      <c r="C28" s="87" t="s">
        <v>390</v>
      </c>
      <c r="D28" s="87">
        <v>94.78452999999999</v>
      </c>
      <c r="E28" s="87">
        <v>80.446820000000002</v>
      </c>
      <c r="F28" s="87">
        <v>94.875450000000001</v>
      </c>
      <c r="G28" s="87">
        <v>94.403260000000003</v>
      </c>
      <c r="H28" s="87">
        <v>95.474379999999996</v>
      </c>
      <c r="I28" s="87">
        <v>90.620429999999999</v>
      </c>
      <c r="J28" s="87">
        <v>110.46556999999999</v>
      </c>
      <c r="K28" s="87">
        <v>116.13788</v>
      </c>
      <c r="L28" s="87">
        <v>122.06573999999999</v>
      </c>
      <c r="M28" s="87">
        <v>141.30438000000001</v>
      </c>
      <c r="N28" s="87">
        <v>120.67699999999999</v>
      </c>
      <c r="O28" s="87">
        <v>133.41834</v>
      </c>
    </row>
    <row r="29" spans="2:15" ht="14.25" customHeight="1">
      <c r="B29" s="85"/>
      <c r="C29" s="87" t="s">
        <v>391</v>
      </c>
      <c r="D29" s="87">
        <v>8.3501100000000008</v>
      </c>
      <c r="E29" s="87">
        <v>8.2111900000000002</v>
      </c>
      <c r="F29" s="87">
        <v>8.85914</v>
      </c>
      <c r="G29" s="87">
        <v>8.6644500000000004</v>
      </c>
      <c r="H29" s="87">
        <v>7.3574999999999999</v>
      </c>
      <c r="I29" s="87">
        <v>7.8590600000000004</v>
      </c>
      <c r="J29" s="87">
        <v>8.1898199999999992</v>
      </c>
      <c r="K29" s="87">
        <v>8.6206499999999995</v>
      </c>
      <c r="L29" s="87">
        <v>8.7833199999999998</v>
      </c>
      <c r="M29" s="87">
        <v>8.6378699999999995</v>
      </c>
      <c r="N29" s="87">
        <v>8.3049700000000009</v>
      </c>
      <c r="O29" s="87">
        <v>1.99587</v>
      </c>
    </row>
    <row r="30" spans="2:15" ht="14.25" customHeight="1">
      <c r="B30" s="111" t="s">
        <v>392</v>
      </c>
      <c r="C30" s="90"/>
      <c r="D30" s="90">
        <v>124.77415999999999</v>
      </c>
      <c r="E30" s="90">
        <v>109.46477</v>
      </c>
      <c r="F30" s="90">
        <v>125.72414999999999</v>
      </c>
      <c r="G30" s="90">
        <v>124.44079000000001</v>
      </c>
      <c r="H30" s="90">
        <v>122.08638000000001</v>
      </c>
      <c r="I30" s="90">
        <v>118.81665</v>
      </c>
      <c r="J30" s="90">
        <v>139.3938</v>
      </c>
      <c r="K30" s="90">
        <v>145.99648999999999</v>
      </c>
      <c r="L30" s="90">
        <v>151.86117999999999</v>
      </c>
      <c r="M30" s="90">
        <v>170.92607000000001</v>
      </c>
      <c r="N30" s="90">
        <v>146.00495999999998</v>
      </c>
      <c r="O30" s="90">
        <v>152.43280000000001</v>
      </c>
    </row>
    <row r="31" spans="2:15" ht="14.25" customHeight="1">
      <c r="B31" s="88" t="s">
        <v>393</v>
      </c>
      <c r="C31" s="87" t="s">
        <v>394</v>
      </c>
      <c r="D31" s="87">
        <v>1.71591</v>
      </c>
      <c r="E31" s="87">
        <v>5.1179000000000006</v>
      </c>
      <c r="F31" s="87">
        <v>4.7036200000000008</v>
      </c>
      <c r="G31" s="87">
        <v>2.8773400000000002</v>
      </c>
      <c r="H31" s="87">
        <v>2.4933199999999998</v>
      </c>
      <c r="I31" s="87">
        <v>1.5634600000000001</v>
      </c>
      <c r="J31" s="87">
        <v>0</v>
      </c>
      <c r="K31" s="87">
        <v>2.5145400000000002</v>
      </c>
      <c r="L31" s="87">
        <v>2.5162499999999999</v>
      </c>
      <c r="M31" s="87">
        <v>4.2650899999999998</v>
      </c>
      <c r="N31" s="87">
        <v>2.9739300000000002</v>
      </c>
      <c r="O31" s="87">
        <v>2.50197</v>
      </c>
    </row>
    <row r="32" spans="2:15" ht="14.25" customHeight="1">
      <c r="B32" s="111" t="s">
        <v>395</v>
      </c>
      <c r="C32" s="90"/>
      <c r="D32" s="90">
        <v>1.71591</v>
      </c>
      <c r="E32" s="90">
        <v>5.1179000000000006</v>
      </c>
      <c r="F32" s="90">
        <v>4.7036200000000008</v>
      </c>
      <c r="G32" s="90">
        <v>2.8773400000000002</v>
      </c>
      <c r="H32" s="90">
        <v>2.4933199999999998</v>
      </c>
      <c r="I32" s="90">
        <v>1.5634600000000001</v>
      </c>
      <c r="J32" s="90">
        <v>0</v>
      </c>
      <c r="K32" s="90">
        <v>2.5145400000000002</v>
      </c>
      <c r="L32" s="90">
        <v>2.5162499999999999</v>
      </c>
      <c r="M32" s="90">
        <v>4.2650899999999998</v>
      </c>
      <c r="N32" s="90">
        <v>2.9739300000000002</v>
      </c>
      <c r="O32" s="90">
        <v>2.50197</v>
      </c>
    </row>
    <row r="33" spans="2:15" ht="14.25" customHeight="1">
      <c r="B33" s="88" t="s">
        <v>396</v>
      </c>
      <c r="C33" s="87" t="s">
        <v>397</v>
      </c>
      <c r="D33" s="87">
        <v>164.25299999999999</v>
      </c>
      <c r="E33" s="87">
        <v>162.03138999999999</v>
      </c>
      <c r="F33" s="87">
        <v>161.078</v>
      </c>
      <c r="G33" s="87">
        <v>161.126</v>
      </c>
      <c r="H33" s="87">
        <v>156.56700000000001</v>
      </c>
      <c r="I33" s="87">
        <v>153.43099999999998</v>
      </c>
      <c r="J33" s="87">
        <v>81.986000000000004</v>
      </c>
      <c r="K33" s="87">
        <v>80.967999999999989</v>
      </c>
      <c r="L33" s="87">
        <v>119.32000000000001</v>
      </c>
      <c r="M33" s="87">
        <v>123.85100000000001</v>
      </c>
      <c r="N33" s="87">
        <v>124.88</v>
      </c>
      <c r="O33" s="87">
        <v>109.188</v>
      </c>
    </row>
    <row r="34" spans="2:15" ht="14.25" customHeight="1">
      <c r="B34" s="111" t="s">
        <v>398</v>
      </c>
      <c r="C34" s="90"/>
      <c r="D34" s="90">
        <v>164.25299999999999</v>
      </c>
      <c r="E34" s="90">
        <v>162.03138999999999</v>
      </c>
      <c r="F34" s="90">
        <v>161.078</v>
      </c>
      <c r="G34" s="90">
        <v>161.126</v>
      </c>
      <c r="H34" s="90">
        <v>156.56700000000001</v>
      </c>
      <c r="I34" s="90">
        <v>153.43099999999998</v>
      </c>
      <c r="J34" s="90">
        <v>81.986000000000004</v>
      </c>
      <c r="K34" s="90">
        <v>80.967999999999989</v>
      </c>
      <c r="L34" s="90">
        <v>119.32000000000001</v>
      </c>
      <c r="M34" s="90">
        <v>123.85100000000001</v>
      </c>
      <c r="N34" s="90">
        <v>124.88</v>
      </c>
      <c r="O34" s="90">
        <v>109.188</v>
      </c>
    </row>
    <row r="35" spans="2:15" ht="14.25" customHeight="1">
      <c r="B35" s="100" t="s">
        <v>399</v>
      </c>
      <c r="C35" s="87" t="s">
        <v>400</v>
      </c>
      <c r="D35" s="87">
        <v>15.988630000000001</v>
      </c>
      <c r="E35" s="87">
        <v>16.270449999999997</v>
      </c>
      <c r="F35" s="87">
        <v>16.439999999999998</v>
      </c>
      <c r="G35" s="87">
        <v>3.3447899999999997</v>
      </c>
      <c r="H35" s="87">
        <v>15.18221</v>
      </c>
      <c r="I35" s="87">
        <v>16.331189999999999</v>
      </c>
      <c r="J35" s="87">
        <v>16.405909999999999</v>
      </c>
      <c r="K35" s="87">
        <v>16.26765</v>
      </c>
      <c r="L35" s="87">
        <v>16.471249999999998</v>
      </c>
      <c r="M35" s="87">
        <v>3.81576</v>
      </c>
      <c r="N35" s="87">
        <v>3.9461200000000005</v>
      </c>
      <c r="O35" s="87">
        <v>4.2430300000000001</v>
      </c>
    </row>
    <row r="36" spans="2:15" ht="14.25" customHeight="1">
      <c r="B36" s="85"/>
      <c r="C36" s="87" t="s">
        <v>401</v>
      </c>
      <c r="D36" s="87">
        <v>9.5638900000000007</v>
      </c>
      <c r="E36" s="87">
        <v>9.3239199999999993</v>
      </c>
      <c r="F36" s="87">
        <v>9.3000000000000007</v>
      </c>
      <c r="G36" s="87">
        <v>0</v>
      </c>
      <c r="H36" s="87">
        <v>9.4426100000000002</v>
      </c>
      <c r="I36" s="87">
        <v>8.9726400000000002</v>
      </c>
      <c r="J36" s="87">
        <v>9.5139399999999998</v>
      </c>
      <c r="K36" s="87">
        <v>9.9359000000000002</v>
      </c>
      <c r="L36" s="87">
        <v>9.9823000000000004</v>
      </c>
      <c r="M36" s="87">
        <v>0</v>
      </c>
      <c r="N36" s="87">
        <v>0</v>
      </c>
      <c r="O36" s="87">
        <v>0</v>
      </c>
    </row>
    <row r="37" spans="2:15" ht="14.25" customHeight="1">
      <c r="B37" s="111" t="s">
        <v>402</v>
      </c>
      <c r="C37" s="90"/>
      <c r="D37" s="90">
        <v>25.552520000000001</v>
      </c>
      <c r="E37" s="90">
        <v>25.594369999999998</v>
      </c>
      <c r="F37" s="90">
        <v>25.74</v>
      </c>
      <c r="G37" s="90">
        <v>3.3447899999999997</v>
      </c>
      <c r="H37" s="90">
        <v>24.62482</v>
      </c>
      <c r="I37" s="90">
        <v>25.303829999999998</v>
      </c>
      <c r="J37" s="90">
        <v>25.919849999999997</v>
      </c>
      <c r="K37" s="90">
        <v>26.20355</v>
      </c>
      <c r="L37" s="90">
        <v>26.45355</v>
      </c>
      <c r="M37" s="90">
        <v>3.81576</v>
      </c>
      <c r="N37" s="90">
        <v>3.9461200000000005</v>
      </c>
      <c r="O37" s="90">
        <v>4.2430300000000001</v>
      </c>
    </row>
    <row r="38" spans="2:15" ht="14.25" customHeight="1">
      <c r="B38" s="88" t="s">
        <v>912</v>
      </c>
      <c r="C38" s="87" t="s">
        <v>403</v>
      </c>
      <c r="D38" s="87">
        <v>3.3849999999999998</v>
      </c>
      <c r="E38" s="87">
        <v>3.7049999999999996</v>
      </c>
      <c r="F38" s="87">
        <v>3.69</v>
      </c>
      <c r="G38" s="87">
        <v>3.6539999999999999</v>
      </c>
      <c r="H38" s="87">
        <v>3.1509999999999998</v>
      </c>
      <c r="I38" s="87">
        <v>2.5990000000000002</v>
      </c>
      <c r="J38" s="87">
        <v>1.752</v>
      </c>
      <c r="K38" s="87">
        <v>2.2810000000000001</v>
      </c>
      <c r="L38" s="87">
        <v>2.556</v>
      </c>
      <c r="M38" s="87">
        <v>2.1390000000000002</v>
      </c>
      <c r="N38" s="87">
        <v>2.2439999999999998</v>
      </c>
      <c r="O38" s="87">
        <v>2.1389999999999998</v>
      </c>
    </row>
    <row r="39" spans="2:15" ht="14.25" customHeight="1">
      <c r="B39" s="111" t="s">
        <v>913</v>
      </c>
      <c r="C39" s="90"/>
      <c r="D39" s="90">
        <v>3.3849999999999998</v>
      </c>
      <c r="E39" s="90">
        <v>3.7049999999999996</v>
      </c>
      <c r="F39" s="90">
        <v>3.69</v>
      </c>
      <c r="G39" s="90">
        <v>3.6539999999999999</v>
      </c>
      <c r="H39" s="90">
        <v>3.1509999999999998</v>
      </c>
      <c r="I39" s="90">
        <v>2.5990000000000002</v>
      </c>
      <c r="J39" s="90">
        <v>1.752</v>
      </c>
      <c r="K39" s="90">
        <v>2.2810000000000001</v>
      </c>
      <c r="L39" s="90">
        <v>2.556</v>
      </c>
      <c r="M39" s="90">
        <v>2.1390000000000002</v>
      </c>
      <c r="N39" s="90">
        <v>2.2439999999999998</v>
      </c>
      <c r="O39" s="90">
        <v>2.1389999999999998</v>
      </c>
    </row>
    <row r="40" spans="2:15" ht="14.25" customHeight="1">
      <c r="B40" s="100" t="s">
        <v>914</v>
      </c>
      <c r="C40" s="87" t="s">
        <v>404</v>
      </c>
      <c r="D40" s="87">
        <v>651.52559999999994</v>
      </c>
      <c r="E40" s="87">
        <v>649.98</v>
      </c>
      <c r="F40" s="87">
        <v>606.42719999999997</v>
      </c>
      <c r="G40" s="87">
        <v>602.72879999999998</v>
      </c>
      <c r="H40" s="87">
        <v>648.4344000000001</v>
      </c>
      <c r="I40" s="87">
        <v>641.64479999999992</v>
      </c>
      <c r="J40" s="87">
        <v>639.21600000000001</v>
      </c>
      <c r="K40" s="87">
        <v>648.89287000000002</v>
      </c>
      <c r="L40" s="87">
        <v>652.2432</v>
      </c>
      <c r="M40" s="87">
        <v>603.94320000000005</v>
      </c>
      <c r="N40" s="87">
        <v>549.35040000000004</v>
      </c>
      <c r="O40" s="87">
        <v>453.13679999999999</v>
      </c>
    </row>
    <row r="41" spans="2:15" ht="14.25" customHeight="1">
      <c r="B41" s="85"/>
      <c r="C41" s="87" t="s">
        <v>405</v>
      </c>
      <c r="D41" s="87">
        <v>215.05919999999998</v>
      </c>
      <c r="E41" s="87">
        <v>214.30848</v>
      </c>
      <c r="F41" s="87">
        <v>197.83679999999998</v>
      </c>
      <c r="G41" s="87">
        <v>195.80544</v>
      </c>
      <c r="H41" s="87">
        <v>212.45375999999999</v>
      </c>
      <c r="I41" s="87">
        <v>209.36255999999997</v>
      </c>
      <c r="J41" s="87">
        <v>209.05344000000002</v>
      </c>
      <c r="K41" s="87">
        <v>212.73329000000001</v>
      </c>
      <c r="L41" s="87">
        <v>148.51008000000002</v>
      </c>
      <c r="M41" s="87">
        <v>199.11743999999999</v>
      </c>
      <c r="N41" s="87">
        <v>178.05311999999998</v>
      </c>
      <c r="O41" s="87">
        <v>142.32767999999999</v>
      </c>
    </row>
    <row r="42" spans="2:15" ht="14.25" customHeight="1">
      <c r="B42" s="111" t="s">
        <v>915</v>
      </c>
      <c r="C42" s="90"/>
      <c r="D42" s="90">
        <v>866.58479999999986</v>
      </c>
      <c r="E42" s="90">
        <v>864.28848000000005</v>
      </c>
      <c r="F42" s="90">
        <v>804.2639999999999</v>
      </c>
      <c r="G42" s="90">
        <v>798.53423999999995</v>
      </c>
      <c r="H42" s="90">
        <v>860.88816000000008</v>
      </c>
      <c r="I42" s="90">
        <v>851.00735999999984</v>
      </c>
      <c r="J42" s="90">
        <v>848.26944000000003</v>
      </c>
      <c r="K42" s="90">
        <v>861.62616000000003</v>
      </c>
      <c r="L42" s="90">
        <v>800.75328000000002</v>
      </c>
      <c r="M42" s="90">
        <v>803.06064000000003</v>
      </c>
      <c r="N42" s="90">
        <v>727.40352000000007</v>
      </c>
      <c r="O42" s="90">
        <v>595.46447999999998</v>
      </c>
    </row>
    <row r="43" spans="2:15" ht="14.25" customHeight="1">
      <c r="B43" s="100" t="s">
        <v>406</v>
      </c>
      <c r="C43" s="87" t="s">
        <v>407</v>
      </c>
      <c r="D43" s="87">
        <v>193.56122999999999</v>
      </c>
      <c r="E43" s="87">
        <v>463.06226000000004</v>
      </c>
      <c r="F43" s="87">
        <v>377.74838999999997</v>
      </c>
      <c r="G43" s="87">
        <v>463.54201999999998</v>
      </c>
      <c r="H43" s="87">
        <v>454.40033000000005</v>
      </c>
      <c r="I43" s="87">
        <v>176.61727999999999</v>
      </c>
      <c r="J43" s="87">
        <v>232.09431000000001</v>
      </c>
      <c r="K43" s="87">
        <v>151.59745000000001</v>
      </c>
      <c r="L43" s="87">
        <v>230.13876999999999</v>
      </c>
      <c r="M43" s="87">
        <v>232.18064000000001</v>
      </c>
      <c r="N43" s="87">
        <v>0</v>
      </c>
      <c r="O43" s="87">
        <v>178.86281</v>
      </c>
    </row>
    <row r="44" spans="2:15" ht="14.25" customHeight="1">
      <c r="B44" s="85"/>
      <c r="C44" s="87" t="s">
        <v>408</v>
      </c>
      <c r="D44" s="87">
        <v>5.9527400000000004</v>
      </c>
      <c r="E44" s="87">
        <v>6.4502100000000002</v>
      </c>
      <c r="F44" s="87">
        <v>6.4398900000000001</v>
      </c>
      <c r="G44" s="87">
        <v>6.4429400000000001</v>
      </c>
      <c r="H44" s="87">
        <v>6.4519799999999998</v>
      </c>
      <c r="I44" s="87">
        <v>6.4483699999999997</v>
      </c>
      <c r="J44" s="87">
        <v>6.4362000000000004</v>
      </c>
      <c r="K44" s="87">
        <v>6.4473500000000001</v>
      </c>
      <c r="L44" s="87">
        <v>6.4516900000000001</v>
      </c>
      <c r="M44" s="87">
        <v>6.4537899999999997</v>
      </c>
      <c r="N44" s="87">
        <v>6.4424700000000001</v>
      </c>
      <c r="O44" s="87">
        <v>6.4579500000000003</v>
      </c>
    </row>
    <row r="45" spans="2:15" ht="14.25" customHeight="1">
      <c r="B45" s="111" t="s">
        <v>409</v>
      </c>
      <c r="C45" s="90"/>
      <c r="D45" s="90">
        <v>199.51397</v>
      </c>
      <c r="E45" s="90">
        <v>469.51247000000006</v>
      </c>
      <c r="F45" s="90">
        <v>384.18827999999996</v>
      </c>
      <c r="G45" s="90">
        <v>469.98496</v>
      </c>
      <c r="H45" s="90">
        <v>460.85231000000005</v>
      </c>
      <c r="I45" s="90">
        <v>183.06565000000001</v>
      </c>
      <c r="J45" s="90">
        <v>238.53051000000002</v>
      </c>
      <c r="K45" s="90">
        <v>158.04480000000001</v>
      </c>
      <c r="L45" s="90">
        <v>236.59046000000001</v>
      </c>
      <c r="M45" s="90">
        <v>238.63443000000001</v>
      </c>
      <c r="N45" s="90">
        <v>6.4424700000000001</v>
      </c>
      <c r="O45" s="90">
        <v>185.32076000000001</v>
      </c>
    </row>
    <row r="46" spans="2:15" ht="14.25" customHeight="1">
      <c r="B46" s="88" t="s">
        <v>410</v>
      </c>
      <c r="C46" s="87" t="s">
        <v>411</v>
      </c>
      <c r="D46" s="87">
        <v>73.417829999999995</v>
      </c>
      <c r="E46" s="87">
        <v>47.372480000000003</v>
      </c>
      <c r="F46" s="87">
        <v>47.55988</v>
      </c>
      <c r="G46" s="87">
        <v>45.760019999999997</v>
      </c>
      <c r="H46" s="87">
        <v>46.882770000000001</v>
      </c>
      <c r="I46" s="87">
        <v>47.774459999999998</v>
      </c>
      <c r="J46" s="87">
        <v>47.938209999999998</v>
      </c>
      <c r="K46" s="87">
        <v>47.519269999999999</v>
      </c>
      <c r="L46" s="87">
        <v>48.743989999999997</v>
      </c>
      <c r="M46" s="87">
        <v>47.874130000000001</v>
      </c>
      <c r="N46" s="87">
        <v>47.773049999999998</v>
      </c>
      <c r="O46" s="87">
        <v>47.760480000000001</v>
      </c>
    </row>
    <row r="47" spans="2:15" ht="14.25" customHeight="1">
      <c r="B47" s="111" t="s">
        <v>412</v>
      </c>
      <c r="C47" s="90"/>
      <c r="D47" s="90">
        <v>73.417829999999995</v>
      </c>
      <c r="E47" s="90">
        <v>47.372480000000003</v>
      </c>
      <c r="F47" s="90">
        <v>47.55988</v>
      </c>
      <c r="G47" s="90">
        <v>45.760019999999997</v>
      </c>
      <c r="H47" s="90">
        <v>46.882770000000001</v>
      </c>
      <c r="I47" s="90">
        <v>47.774459999999998</v>
      </c>
      <c r="J47" s="90">
        <v>47.938209999999998</v>
      </c>
      <c r="K47" s="90">
        <v>47.519269999999999</v>
      </c>
      <c r="L47" s="90">
        <v>48.743989999999997</v>
      </c>
      <c r="M47" s="90">
        <v>47.874130000000001</v>
      </c>
      <c r="N47" s="90">
        <v>47.773049999999998</v>
      </c>
      <c r="O47" s="90">
        <v>47.760480000000001</v>
      </c>
    </row>
    <row r="48" spans="2:15" ht="14.25" customHeight="1">
      <c r="B48" s="100" t="s">
        <v>413</v>
      </c>
      <c r="C48" s="87" t="s">
        <v>414</v>
      </c>
      <c r="D48" s="87">
        <v>9.6518300000000004</v>
      </c>
      <c r="E48" s="87">
        <v>4.9848800000000004</v>
      </c>
      <c r="F48" s="87">
        <v>9.7572700000000001</v>
      </c>
      <c r="G48" s="87">
        <v>8.0462000000000007</v>
      </c>
      <c r="H48" s="87">
        <v>4.7665699999999998</v>
      </c>
      <c r="I48" s="87">
        <v>4.2481799999999996</v>
      </c>
      <c r="J48" s="87">
        <v>2.7174700000000001</v>
      </c>
      <c r="K48" s="87">
        <v>1.40564</v>
      </c>
      <c r="L48" s="87">
        <v>3.09266</v>
      </c>
      <c r="M48" s="87">
        <v>1.69086</v>
      </c>
      <c r="N48" s="87">
        <v>1.60293</v>
      </c>
      <c r="O48" s="87">
        <v>0</v>
      </c>
    </row>
    <row r="49" spans="2:15" ht="14.25" customHeight="1">
      <c r="B49" s="112"/>
      <c r="C49" s="87" t="s">
        <v>415</v>
      </c>
      <c r="D49" s="87">
        <v>9.9618800000000007</v>
      </c>
      <c r="E49" s="87">
        <v>5.0012299999999996</v>
      </c>
      <c r="F49" s="87">
        <v>9.9214199999999995</v>
      </c>
      <c r="G49" s="87">
        <v>8.5510999999999999</v>
      </c>
      <c r="H49" s="87">
        <v>4.9885400000000004</v>
      </c>
      <c r="I49" s="87">
        <v>4.6104399999999996</v>
      </c>
      <c r="J49" s="87">
        <v>2.94482</v>
      </c>
      <c r="K49" s="87">
        <v>1.5455000000000001</v>
      </c>
      <c r="L49" s="87">
        <v>3.3376999999999999</v>
      </c>
      <c r="M49" s="87">
        <v>1.9460599999999999</v>
      </c>
      <c r="N49" s="87">
        <v>1.9505300000000001</v>
      </c>
      <c r="O49" s="87">
        <v>0</v>
      </c>
    </row>
    <row r="50" spans="2:15" ht="14.25" customHeight="1">
      <c r="B50" s="112"/>
      <c r="C50" s="87" t="s">
        <v>416</v>
      </c>
      <c r="D50" s="87">
        <v>14.14861</v>
      </c>
      <c r="E50" s="87">
        <v>20.179189999999998</v>
      </c>
      <c r="F50" s="87">
        <v>20.20656</v>
      </c>
      <c r="G50" s="87">
        <v>13.11933</v>
      </c>
      <c r="H50" s="87">
        <v>5.5535500000000004</v>
      </c>
      <c r="I50" s="87">
        <v>4.79277</v>
      </c>
      <c r="J50" s="87">
        <v>3.3601999999999999</v>
      </c>
      <c r="K50" s="87">
        <v>2.9558399999999998</v>
      </c>
      <c r="L50" s="87">
        <v>4.4268799999999997</v>
      </c>
      <c r="M50" s="87">
        <v>5.17354</v>
      </c>
      <c r="N50" s="87">
        <v>3.3496999999999999</v>
      </c>
      <c r="O50" s="87">
        <v>2.4544800000000002</v>
      </c>
    </row>
    <row r="51" spans="2:15" ht="14.25" customHeight="1">
      <c r="B51" s="112"/>
      <c r="C51" s="87" t="s">
        <v>417</v>
      </c>
      <c r="D51" s="87">
        <v>17.096730000000001</v>
      </c>
      <c r="E51" s="87">
        <v>20.088429999999999</v>
      </c>
      <c r="F51" s="87">
        <v>20.201830000000001</v>
      </c>
      <c r="G51" s="87">
        <v>18.99109</v>
      </c>
      <c r="H51" s="87">
        <v>6.47112</v>
      </c>
      <c r="I51" s="87">
        <v>6.7360199999999999</v>
      </c>
      <c r="J51" s="87">
        <v>4.9954000000000001</v>
      </c>
      <c r="K51" s="87">
        <v>4.5493600000000001</v>
      </c>
      <c r="L51" s="87">
        <v>6.7836699999999999</v>
      </c>
      <c r="M51" s="87">
        <v>6.9872899999999998</v>
      </c>
      <c r="N51" s="87">
        <v>4.4846000000000004</v>
      </c>
      <c r="O51" s="87">
        <v>3.3036400000000001</v>
      </c>
    </row>
    <row r="52" spans="2:15" ht="14.25" customHeight="1">
      <c r="B52" s="112"/>
      <c r="C52" s="87" t="s">
        <v>418</v>
      </c>
      <c r="D52" s="87">
        <v>4.3054100000000002</v>
      </c>
      <c r="E52" s="87">
        <v>5.9581799999999996</v>
      </c>
      <c r="F52" s="87">
        <v>6.4167699999999996</v>
      </c>
      <c r="G52" s="87">
        <v>3.93215</v>
      </c>
      <c r="H52" s="87">
        <v>1.80443</v>
      </c>
      <c r="I52" s="87">
        <v>1.49868</v>
      </c>
      <c r="J52" s="87">
        <v>1.4566399999999999</v>
      </c>
      <c r="K52" s="87">
        <v>0.92701999999999996</v>
      </c>
      <c r="L52" s="87">
        <v>1.7145999999999999</v>
      </c>
      <c r="M52" s="87">
        <v>2.3823799999999999</v>
      </c>
      <c r="N52" s="87">
        <v>3.0468000000000002</v>
      </c>
      <c r="O52" s="87">
        <v>3.3961000000000001</v>
      </c>
    </row>
    <row r="53" spans="2:15" ht="14.25" customHeight="1">
      <c r="B53" s="85"/>
      <c r="C53" s="87" t="s">
        <v>419</v>
      </c>
      <c r="D53" s="87">
        <v>4.8393300000000004</v>
      </c>
      <c r="E53" s="87">
        <v>6.7025300000000003</v>
      </c>
      <c r="F53" s="87">
        <v>6.8458899999999998</v>
      </c>
      <c r="G53" s="87">
        <v>4.4416099999999998</v>
      </c>
      <c r="H53" s="87">
        <v>2.2753299999999999</v>
      </c>
      <c r="I53" s="87">
        <v>2.0283500000000001</v>
      </c>
      <c r="J53" s="87">
        <v>1.51413</v>
      </c>
      <c r="K53" s="87">
        <v>1.12005</v>
      </c>
      <c r="L53" s="87">
        <v>2.4604300000000001</v>
      </c>
      <c r="M53" s="87">
        <v>2.8331900000000001</v>
      </c>
      <c r="N53" s="87">
        <v>3.6076299999999999</v>
      </c>
      <c r="O53" s="87">
        <v>3.7527499999999998</v>
      </c>
    </row>
    <row r="54" spans="2:15" ht="14.25" customHeight="1">
      <c r="B54" s="111" t="s">
        <v>420</v>
      </c>
      <c r="C54" s="90"/>
      <c r="D54" s="90">
        <v>60.003790000000009</v>
      </c>
      <c r="E54" s="90">
        <v>62.914439999999999</v>
      </c>
      <c r="F54" s="90">
        <v>73.349739999999997</v>
      </c>
      <c r="G54" s="90">
        <v>57.081479999999999</v>
      </c>
      <c r="H54" s="90">
        <v>25.859539999999999</v>
      </c>
      <c r="I54" s="90">
        <v>23.914439999999999</v>
      </c>
      <c r="J54" s="90">
        <v>16.988660000000003</v>
      </c>
      <c r="K54" s="90">
        <v>12.503410000000002</v>
      </c>
      <c r="L54" s="90">
        <v>21.815940000000001</v>
      </c>
      <c r="M54" s="90">
        <v>21.01332</v>
      </c>
      <c r="N54" s="90">
        <v>18.042190000000002</v>
      </c>
      <c r="O54" s="90">
        <v>12.906970000000001</v>
      </c>
    </row>
    <row r="55" spans="2:15" ht="14.25" customHeight="1">
      <c r="B55" s="100" t="s">
        <v>916</v>
      </c>
      <c r="C55" s="87" t="s">
        <v>421</v>
      </c>
      <c r="D55" s="87">
        <v>72.91</v>
      </c>
      <c r="E55" s="87">
        <v>76.489999999999995</v>
      </c>
      <c r="F55" s="87">
        <v>74.869</v>
      </c>
      <c r="G55" s="87">
        <v>75.97399999999999</v>
      </c>
      <c r="H55" s="87">
        <v>70.346000000000004</v>
      </c>
      <c r="I55" s="87">
        <v>72.88</v>
      </c>
      <c r="J55" s="87">
        <v>70.994</v>
      </c>
      <c r="K55" s="87">
        <v>65.031999999999996</v>
      </c>
      <c r="L55" s="87">
        <v>66.040000000000006</v>
      </c>
      <c r="M55" s="87">
        <v>56.854999999999997</v>
      </c>
      <c r="N55" s="87">
        <v>60.908999999999999</v>
      </c>
      <c r="O55" s="87">
        <v>60.788999999999994</v>
      </c>
    </row>
    <row r="56" spans="2:15" ht="14.25" customHeight="1">
      <c r="B56" s="112"/>
      <c r="C56" s="87" t="s">
        <v>422</v>
      </c>
      <c r="D56" s="87">
        <v>0</v>
      </c>
      <c r="E56" s="87">
        <v>0.33700000000000002</v>
      </c>
      <c r="F56" s="87">
        <v>0.34399999999999997</v>
      </c>
      <c r="G56" s="87">
        <v>0.33500000000000002</v>
      </c>
      <c r="H56" s="87">
        <v>0.33300000000000002</v>
      </c>
      <c r="I56" s="87">
        <v>0.33700000000000002</v>
      </c>
      <c r="J56" s="87">
        <v>0.35399999999999998</v>
      </c>
      <c r="K56" s="87">
        <v>0</v>
      </c>
      <c r="L56" s="87">
        <v>0.32300000000000001</v>
      </c>
      <c r="M56" s="87">
        <v>0.34200000000000003</v>
      </c>
      <c r="N56" s="87">
        <v>0.33300000000000002</v>
      </c>
      <c r="O56" s="87">
        <v>0.33600000000000002</v>
      </c>
    </row>
    <row r="57" spans="2:15" ht="14.25" customHeight="1">
      <c r="B57" s="112"/>
      <c r="C57" s="87" t="s">
        <v>423</v>
      </c>
      <c r="D57" s="87">
        <v>0</v>
      </c>
      <c r="E57" s="87">
        <v>26.152000000000001</v>
      </c>
      <c r="F57" s="87">
        <v>29.359000000000002</v>
      </c>
      <c r="G57" s="87">
        <v>29.559000000000001</v>
      </c>
      <c r="H57" s="87">
        <v>29.588000000000001</v>
      </c>
      <c r="I57" s="87">
        <v>28.996000000000002</v>
      </c>
      <c r="J57" s="87">
        <v>25.195999999999998</v>
      </c>
      <c r="K57" s="87">
        <v>0</v>
      </c>
      <c r="L57" s="87">
        <v>29.79</v>
      </c>
      <c r="M57" s="87">
        <v>25.173999999999999</v>
      </c>
      <c r="N57" s="87">
        <v>30.490000000000002</v>
      </c>
      <c r="O57" s="87">
        <v>28.138999999999999</v>
      </c>
    </row>
    <row r="58" spans="2:15" ht="14.25" customHeight="1">
      <c r="B58" s="112"/>
      <c r="C58" s="87" t="s">
        <v>424</v>
      </c>
      <c r="D58" s="87">
        <v>178.827</v>
      </c>
      <c r="E58" s="87">
        <v>171.08999999999997</v>
      </c>
      <c r="F58" s="87">
        <v>261.43099999999998</v>
      </c>
      <c r="G58" s="87">
        <v>197.726</v>
      </c>
      <c r="H58" s="87">
        <v>93.903999999999996</v>
      </c>
      <c r="I58" s="87">
        <v>101.976</v>
      </c>
      <c r="J58" s="87">
        <v>152.40899999999999</v>
      </c>
      <c r="K58" s="87">
        <v>199.64100000000002</v>
      </c>
      <c r="L58" s="87">
        <v>133.23599999999999</v>
      </c>
      <c r="M58" s="87">
        <v>199.976</v>
      </c>
      <c r="N58" s="87">
        <v>164.845</v>
      </c>
      <c r="O58" s="87">
        <v>205.839</v>
      </c>
    </row>
    <row r="59" spans="2:15" ht="14.25" customHeight="1">
      <c r="B59" s="112"/>
      <c r="C59" s="87" t="s">
        <v>425</v>
      </c>
      <c r="D59" s="87">
        <v>111.592</v>
      </c>
      <c r="E59" s="87">
        <v>132.90300000000002</v>
      </c>
      <c r="F59" s="87">
        <v>121.357</v>
      </c>
      <c r="G59" s="87">
        <v>130.881</v>
      </c>
      <c r="H59" s="87">
        <v>94.984000000000009</v>
      </c>
      <c r="I59" s="87">
        <v>110.163</v>
      </c>
      <c r="J59" s="87">
        <v>60.789000000000001</v>
      </c>
      <c r="K59" s="87">
        <v>111.794</v>
      </c>
      <c r="L59" s="87">
        <v>91.7</v>
      </c>
      <c r="M59" s="87">
        <v>62.619</v>
      </c>
      <c r="N59" s="87">
        <v>67.197000000000003</v>
      </c>
      <c r="O59" s="87">
        <v>73.989000000000004</v>
      </c>
    </row>
    <row r="60" spans="2:15" ht="14.25" customHeight="1">
      <c r="B60" s="85"/>
      <c r="C60" s="87" t="s">
        <v>426</v>
      </c>
      <c r="D60" s="87">
        <v>60.366999999999997</v>
      </c>
      <c r="E60" s="87">
        <v>60.276000000000003</v>
      </c>
      <c r="F60" s="87">
        <v>60.22</v>
      </c>
      <c r="G60" s="87">
        <v>64.521000000000001</v>
      </c>
      <c r="H60" s="87">
        <v>64.381</v>
      </c>
      <c r="I60" s="87">
        <v>62.540999999999997</v>
      </c>
      <c r="J60" s="87">
        <v>42.396999999999998</v>
      </c>
      <c r="K60" s="87">
        <v>62.585000000000008</v>
      </c>
      <c r="L60" s="87">
        <v>45.981000000000002</v>
      </c>
      <c r="M60" s="87">
        <v>45.555</v>
      </c>
      <c r="N60" s="87">
        <v>68.076999999999998</v>
      </c>
      <c r="O60" s="87">
        <v>66.010999999999996</v>
      </c>
    </row>
    <row r="61" spans="2:15" ht="14.25" customHeight="1">
      <c r="B61" s="111" t="s">
        <v>917</v>
      </c>
      <c r="C61" s="90"/>
      <c r="D61" s="90">
        <v>423.69600000000003</v>
      </c>
      <c r="E61" s="90">
        <v>467.24799999999999</v>
      </c>
      <c r="F61" s="90">
        <v>547.58000000000004</v>
      </c>
      <c r="G61" s="90">
        <v>498.99600000000004</v>
      </c>
      <c r="H61" s="90">
        <v>353.53599999999994</v>
      </c>
      <c r="I61" s="90">
        <v>376.89299999999997</v>
      </c>
      <c r="J61" s="90">
        <v>352.13899999999995</v>
      </c>
      <c r="K61" s="90">
        <v>439.05200000000002</v>
      </c>
      <c r="L61" s="90">
        <v>367.07</v>
      </c>
      <c r="M61" s="90">
        <v>390.52100000000002</v>
      </c>
      <c r="N61" s="90">
        <v>391.851</v>
      </c>
      <c r="O61" s="90">
        <v>435.10299999999995</v>
      </c>
    </row>
    <row r="62" spans="2:15" ht="14.25" customHeight="1">
      <c r="B62" s="100" t="s">
        <v>427</v>
      </c>
      <c r="C62" s="87" t="s">
        <v>428</v>
      </c>
      <c r="D62" s="87">
        <v>112.65839</v>
      </c>
      <c r="E62" s="87">
        <v>112.41030000000001</v>
      </c>
      <c r="F62" s="87">
        <v>112.30413999999999</v>
      </c>
      <c r="G62" s="87">
        <v>112.25629000000001</v>
      </c>
      <c r="H62" s="87">
        <v>36.953299999999999</v>
      </c>
      <c r="I62" s="87">
        <v>56.098649999999999</v>
      </c>
      <c r="J62" s="87">
        <v>56.189630000000001</v>
      </c>
      <c r="K62" s="87">
        <v>22.07499</v>
      </c>
      <c r="L62" s="87">
        <v>33.66234</v>
      </c>
      <c r="M62" s="87">
        <v>56.263570000000001</v>
      </c>
      <c r="N62" s="87">
        <v>35.071950000000001</v>
      </c>
      <c r="O62" s="87">
        <v>28.03444</v>
      </c>
    </row>
    <row r="63" spans="2:15" ht="14.25" customHeight="1">
      <c r="B63" s="85"/>
      <c r="C63" s="87" t="s">
        <v>429</v>
      </c>
      <c r="D63" s="87">
        <v>130.77172999999999</v>
      </c>
      <c r="E63" s="87">
        <v>130.44429</v>
      </c>
      <c r="F63" s="87">
        <v>131.43176</v>
      </c>
      <c r="G63" s="87">
        <v>130.26711</v>
      </c>
      <c r="H63" s="87">
        <v>85.933750000000003</v>
      </c>
      <c r="I63" s="87">
        <v>88.888069999999999</v>
      </c>
      <c r="J63" s="87">
        <v>71.499269999999996</v>
      </c>
      <c r="K63" s="87">
        <v>90.295649999999995</v>
      </c>
      <c r="L63" s="87">
        <v>70.192299999999989</v>
      </c>
      <c r="M63" s="87">
        <v>85.962940000000003</v>
      </c>
      <c r="N63" s="87">
        <v>110.53308000000001</v>
      </c>
      <c r="O63" s="87">
        <v>27.48414</v>
      </c>
    </row>
    <row r="64" spans="2:15" ht="14.25" customHeight="1">
      <c r="B64" s="111" t="s">
        <v>430</v>
      </c>
      <c r="C64" s="90"/>
      <c r="D64" s="90">
        <v>243.43011999999999</v>
      </c>
      <c r="E64" s="90">
        <v>242.85459</v>
      </c>
      <c r="F64" s="90">
        <v>243.73589999999999</v>
      </c>
      <c r="G64" s="90">
        <v>242.52340000000001</v>
      </c>
      <c r="H64" s="90">
        <v>122.88705</v>
      </c>
      <c r="I64" s="90">
        <v>144.98671999999999</v>
      </c>
      <c r="J64" s="90">
        <v>127.68889999999999</v>
      </c>
      <c r="K64" s="90">
        <v>112.37063999999999</v>
      </c>
      <c r="L64" s="90">
        <v>103.85463999999999</v>
      </c>
      <c r="M64" s="90">
        <v>142.22651000000002</v>
      </c>
      <c r="N64" s="90">
        <v>145.60503</v>
      </c>
      <c r="O64" s="90">
        <v>55.51858</v>
      </c>
    </row>
    <row r="65" spans="2:15" ht="14.25" customHeight="1">
      <c r="B65" s="100" t="s">
        <v>431</v>
      </c>
      <c r="C65" s="87" t="s">
        <v>432</v>
      </c>
      <c r="D65" s="87">
        <v>20.290849999999999</v>
      </c>
      <c r="E65" s="87">
        <v>20.832709999999999</v>
      </c>
      <c r="F65" s="87">
        <v>20.479900000000001</v>
      </c>
      <c r="G65" s="87">
        <v>16.157730000000001</v>
      </c>
      <c r="H65" s="87">
        <v>11.440560000000001</v>
      </c>
      <c r="I65" s="87">
        <v>10.10055</v>
      </c>
      <c r="J65" s="87">
        <v>8.3769399999999994</v>
      </c>
      <c r="K65" s="87">
        <v>0</v>
      </c>
      <c r="L65" s="87">
        <v>6.5236700000000001</v>
      </c>
      <c r="M65" s="87">
        <v>20.59374</v>
      </c>
      <c r="N65" s="87">
        <v>7.7673100000000002</v>
      </c>
      <c r="O65" s="87">
        <v>5.3825700000000003</v>
      </c>
    </row>
    <row r="66" spans="2:15" ht="14.25" customHeight="1">
      <c r="B66" s="85"/>
      <c r="C66" s="87" t="s">
        <v>433</v>
      </c>
      <c r="D66" s="87">
        <v>8.2212099999999992</v>
      </c>
      <c r="E66" s="87">
        <v>6.4733700000000001</v>
      </c>
      <c r="F66" s="87">
        <v>6.9507399999999997</v>
      </c>
      <c r="G66" s="87">
        <v>5.0427300000000006</v>
      </c>
      <c r="H66" s="87">
        <v>4.0392999999999999</v>
      </c>
      <c r="I66" s="87">
        <v>3.3283100000000001</v>
      </c>
      <c r="J66" s="87">
        <v>3.4326300000000001</v>
      </c>
      <c r="K66" s="87">
        <v>2.19502</v>
      </c>
      <c r="L66" s="87">
        <v>2.4151400000000001</v>
      </c>
      <c r="M66" s="87">
        <v>8.1663199999999989</v>
      </c>
      <c r="N66" s="87">
        <v>2.8917600000000001</v>
      </c>
      <c r="O66" s="87">
        <v>2.1493500000000001</v>
      </c>
    </row>
    <row r="67" spans="2:15" ht="14.25" customHeight="1">
      <c r="B67" s="111" t="s">
        <v>434</v>
      </c>
      <c r="C67" s="90"/>
      <c r="D67" s="90">
        <v>28.512059999999998</v>
      </c>
      <c r="E67" s="90">
        <v>27.306079999999998</v>
      </c>
      <c r="F67" s="90">
        <v>27.43064</v>
      </c>
      <c r="G67" s="90">
        <v>21.20046</v>
      </c>
      <c r="H67" s="90">
        <v>15.479860000000002</v>
      </c>
      <c r="I67" s="90">
        <v>13.42886</v>
      </c>
      <c r="J67" s="90">
        <v>11.809569999999999</v>
      </c>
      <c r="K67" s="90">
        <v>2.19502</v>
      </c>
      <c r="L67" s="90">
        <v>8.9388100000000001</v>
      </c>
      <c r="M67" s="90">
        <v>28.760059999999999</v>
      </c>
      <c r="N67" s="90">
        <v>10.65907</v>
      </c>
      <c r="O67" s="90">
        <v>7.5319200000000004</v>
      </c>
    </row>
    <row r="68" spans="2:15" ht="14.25" customHeight="1">
      <c r="B68" s="100" t="s">
        <v>435</v>
      </c>
      <c r="C68" s="87" t="s">
        <v>436</v>
      </c>
      <c r="D68" s="87">
        <v>20.399429999999999</v>
      </c>
      <c r="E68" s="87">
        <v>20.386659999999999</v>
      </c>
      <c r="F68" s="87">
        <v>20.38514</v>
      </c>
      <c r="G68" s="87">
        <v>16.186900000000001</v>
      </c>
      <c r="H68" s="87">
        <v>6.0792900000000003</v>
      </c>
      <c r="I68" s="87">
        <v>4.68771</v>
      </c>
      <c r="J68" s="87">
        <v>4.4683099999999998</v>
      </c>
      <c r="K68" s="87">
        <v>2.9941</v>
      </c>
      <c r="L68" s="87">
        <v>4.3364700000000003</v>
      </c>
      <c r="M68" s="87">
        <v>7.9850599999999998</v>
      </c>
      <c r="N68" s="87">
        <v>4.3692799999999998</v>
      </c>
      <c r="O68" s="87">
        <v>4.4863999999999997</v>
      </c>
    </row>
    <row r="69" spans="2:15" ht="14.25" customHeight="1">
      <c r="B69" s="112"/>
      <c r="C69" s="87" t="s">
        <v>437</v>
      </c>
      <c r="D69" s="87">
        <v>20.403869999999998</v>
      </c>
      <c r="E69" s="87">
        <v>20.391100000000002</v>
      </c>
      <c r="F69" s="87">
        <v>20.389229999999998</v>
      </c>
      <c r="G69" s="87">
        <v>16.990549999999999</v>
      </c>
      <c r="H69" s="87">
        <v>6.8564499999999997</v>
      </c>
      <c r="I69" s="87">
        <v>6.5939300000000003</v>
      </c>
      <c r="J69" s="87">
        <v>5.5934200000000001</v>
      </c>
      <c r="K69" s="87">
        <v>4.8003999999999998</v>
      </c>
      <c r="L69" s="87">
        <v>5.84422</v>
      </c>
      <c r="M69" s="87">
        <v>10.49235</v>
      </c>
      <c r="N69" s="87">
        <v>5.7966199999999999</v>
      </c>
      <c r="O69" s="87">
        <v>6.0018700000000003</v>
      </c>
    </row>
    <row r="70" spans="2:15" ht="14.25" customHeight="1">
      <c r="B70" s="112"/>
      <c r="C70" s="87" t="s">
        <v>438</v>
      </c>
      <c r="D70" s="87">
        <v>20.18646</v>
      </c>
      <c r="E70" s="87">
        <v>20.156399999999998</v>
      </c>
      <c r="F70" s="87">
        <v>20.430109999999999</v>
      </c>
      <c r="G70" s="87">
        <v>17.167110000000001</v>
      </c>
      <c r="H70" s="87">
        <v>6.9119599999999997</v>
      </c>
      <c r="I70" s="87">
        <v>6.4499599999999999</v>
      </c>
      <c r="J70" s="87">
        <v>5.4838500000000003</v>
      </c>
      <c r="K70" s="87">
        <v>5.0407599999999997</v>
      </c>
      <c r="L70" s="87">
        <v>5.9932800000000004</v>
      </c>
      <c r="M70" s="87">
        <v>10.180289999999999</v>
      </c>
      <c r="N70" s="87">
        <v>5.7429100000000002</v>
      </c>
      <c r="O70" s="87">
        <v>5.9374099999999999</v>
      </c>
    </row>
    <row r="71" spans="2:15" ht="14.25" customHeight="1">
      <c r="B71" s="85"/>
      <c r="C71" s="87" t="s">
        <v>439</v>
      </c>
      <c r="D71" s="87">
        <v>0</v>
      </c>
      <c r="E71" s="87">
        <v>6.8293900000000001</v>
      </c>
      <c r="F71" s="87">
        <v>8.3953600000000002</v>
      </c>
      <c r="G71" s="87">
        <v>7.4101299999999997</v>
      </c>
      <c r="H71" s="87">
        <v>6.9508399999999995</v>
      </c>
      <c r="I71" s="87">
        <v>6.6267399999999999</v>
      </c>
      <c r="J71" s="87">
        <v>6.7918599999999998</v>
      </c>
      <c r="K71" s="87">
        <v>8.262319999999999</v>
      </c>
      <c r="L71" s="87">
        <v>7.6537500000000005</v>
      </c>
      <c r="M71" s="87">
        <v>6.9965799999999998</v>
      </c>
      <c r="N71" s="87">
        <v>7.4688099999999995</v>
      </c>
      <c r="O71" s="87">
        <v>6.3560600000000003</v>
      </c>
    </row>
    <row r="72" spans="2:15" ht="14.25" customHeight="1">
      <c r="B72" s="111" t="s">
        <v>440</v>
      </c>
      <c r="C72" s="90"/>
      <c r="D72" s="90">
        <v>60.98975999999999</v>
      </c>
      <c r="E72" s="90">
        <v>67.763549999999995</v>
      </c>
      <c r="F72" s="90">
        <v>69.59984</v>
      </c>
      <c r="G72" s="90">
        <v>57.754690000000004</v>
      </c>
      <c r="H72" s="90">
        <v>26.798539999999999</v>
      </c>
      <c r="I72" s="90">
        <v>24.358339999999998</v>
      </c>
      <c r="J72" s="90">
        <v>22.337440000000001</v>
      </c>
      <c r="K72" s="90">
        <v>21.097579999999997</v>
      </c>
      <c r="L72" s="90">
        <v>23.827719999999999</v>
      </c>
      <c r="M72" s="90">
        <v>35.65428</v>
      </c>
      <c r="N72" s="90">
        <v>23.37762</v>
      </c>
      <c r="O72" s="90">
        <v>22.781739999999999</v>
      </c>
    </row>
    <row r="73" spans="2:15" ht="14.25" customHeight="1">
      <c r="B73" s="88" t="s">
        <v>441</v>
      </c>
      <c r="C73" s="87" t="s">
        <v>442</v>
      </c>
      <c r="D73" s="87">
        <v>3.2</v>
      </c>
      <c r="E73" s="87">
        <v>2.8</v>
      </c>
      <c r="F73" s="87">
        <v>3.2</v>
      </c>
      <c r="G73" s="87">
        <v>3.6</v>
      </c>
      <c r="H73" s="87">
        <v>0</v>
      </c>
      <c r="I73" s="87">
        <v>3.6</v>
      </c>
      <c r="J73" s="87">
        <v>3.6</v>
      </c>
      <c r="K73" s="87">
        <v>3.2</v>
      </c>
      <c r="L73" s="87">
        <v>3.2</v>
      </c>
      <c r="M73" s="87">
        <v>2.8</v>
      </c>
      <c r="N73" s="87">
        <v>3.2</v>
      </c>
      <c r="O73" s="87">
        <v>1.6</v>
      </c>
    </row>
    <row r="74" spans="2:15" ht="14.25" customHeight="1">
      <c r="B74" s="111" t="s">
        <v>443</v>
      </c>
      <c r="C74" s="90"/>
      <c r="D74" s="90">
        <v>3.2</v>
      </c>
      <c r="E74" s="90">
        <v>2.8</v>
      </c>
      <c r="F74" s="90">
        <v>3.2</v>
      </c>
      <c r="G74" s="90">
        <v>3.6</v>
      </c>
      <c r="H74" s="90">
        <v>0</v>
      </c>
      <c r="I74" s="90">
        <v>3.6</v>
      </c>
      <c r="J74" s="90">
        <v>3.6</v>
      </c>
      <c r="K74" s="90">
        <v>3.2</v>
      </c>
      <c r="L74" s="90">
        <v>3.2</v>
      </c>
      <c r="M74" s="90">
        <v>2.8</v>
      </c>
      <c r="N74" s="90">
        <v>3.2</v>
      </c>
      <c r="O74" s="90">
        <v>1.6</v>
      </c>
    </row>
    <row r="75" spans="2:15" ht="14.25" customHeight="1">
      <c r="B75" s="88" t="s">
        <v>918</v>
      </c>
      <c r="C75" s="87" t="s">
        <v>444</v>
      </c>
      <c r="D75" s="87">
        <v>18.991999999999997</v>
      </c>
      <c r="E75" s="87">
        <v>19.016210000000001</v>
      </c>
      <c r="F75" s="87">
        <v>19.05236</v>
      </c>
      <c r="G75" s="87">
        <v>18.99579</v>
      </c>
      <c r="H75" s="87">
        <v>19.114570000000001</v>
      </c>
      <c r="I75" s="87">
        <v>19.031759999999998</v>
      </c>
      <c r="J75" s="87">
        <v>17.705939999999998</v>
      </c>
      <c r="K75" s="87">
        <v>18.050989999999999</v>
      </c>
      <c r="L75" s="87">
        <v>15.659739999999999</v>
      </c>
      <c r="M75" s="87">
        <v>12.91864</v>
      </c>
      <c r="N75" s="87">
        <v>12.751570000000001</v>
      </c>
      <c r="O75" s="87">
        <v>13.07714</v>
      </c>
    </row>
    <row r="76" spans="2:15" ht="14.25" customHeight="1">
      <c r="B76" s="111" t="s">
        <v>919</v>
      </c>
      <c r="C76" s="90"/>
      <c r="D76" s="90">
        <v>18.991999999999997</v>
      </c>
      <c r="E76" s="90">
        <v>19.016210000000001</v>
      </c>
      <c r="F76" s="90">
        <v>19.05236</v>
      </c>
      <c r="G76" s="90">
        <v>18.99579</v>
      </c>
      <c r="H76" s="90">
        <v>19.114570000000001</v>
      </c>
      <c r="I76" s="90">
        <v>19.031759999999998</v>
      </c>
      <c r="J76" s="90">
        <v>17.705939999999998</v>
      </c>
      <c r="K76" s="90">
        <v>18.050989999999999</v>
      </c>
      <c r="L76" s="90">
        <v>15.659739999999999</v>
      </c>
      <c r="M76" s="90">
        <v>12.91864</v>
      </c>
      <c r="N76" s="90">
        <v>12.751570000000001</v>
      </c>
      <c r="O76" s="90">
        <v>13.07714</v>
      </c>
    </row>
    <row r="77" spans="2:15" ht="14.25" customHeight="1">
      <c r="B77" s="88" t="s">
        <v>445</v>
      </c>
      <c r="C77" s="87" t="s">
        <v>446</v>
      </c>
      <c r="D77" s="87">
        <v>16.509790000000002</v>
      </c>
      <c r="E77" s="87">
        <v>9.3076899999999991</v>
      </c>
      <c r="F77" s="87">
        <v>18.389429999999997</v>
      </c>
      <c r="G77" s="87">
        <v>18.453769999999999</v>
      </c>
      <c r="H77" s="87">
        <v>18.378430000000002</v>
      </c>
      <c r="I77" s="87">
        <v>17.332999999999998</v>
      </c>
      <c r="J77" s="87">
        <v>14.079000000000001</v>
      </c>
      <c r="K77" s="87">
        <v>13.693</v>
      </c>
      <c r="L77" s="87">
        <v>15.43956</v>
      </c>
      <c r="M77" s="87">
        <v>15.98969</v>
      </c>
      <c r="N77" s="87">
        <v>15.853999999999999</v>
      </c>
      <c r="O77" s="87">
        <v>13.591619999999999</v>
      </c>
    </row>
    <row r="78" spans="2:15" ht="14.25" customHeight="1">
      <c r="B78" s="111" t="s">
        <v>447</v>
      </c>
      <c r="C78" s="90"/>
      <c r="D78" s="90">
        <v>16.509790000000002</v>
      </c>
      <c r="E78" s="90">
        <v>9.3076899999999991</v>
      </c>
      <c r="F78" s="90">
        <v>18.389429999999997</v>
      </c>
      <c r="G78" s="90">
        <v>18.453769999999999</v>
      </c>
      <c r="H78" s="90">
        <v>18.378430000000002</v>
      </c>
      <c r="I78" s="90">
        <v>17.332999999999998</v>
      </c>
      <c r="J78" s="90">
        <v>14.079000000000001</v>
      </c>
      <c r="K78" s="90">
        <v>13.693</v>
      </c>
      <c r="L78" s="90">
        <v>15.43956</v>
      </c>
      <c r="M78" s="90">
        <v>15.98969</v>
      </c>
      <c r="N78" s="90">
        <v>15.853999999999999</v>
      </c>
      <c r="O78" s="90">
        <v>13.591619999999999</v>
      </c>
    </row>
    <row r="79" spans="2:15" ht="14.25" customHeight="1">
      <c r="B79" s="88" t="s">
        <v>448</v>
      </c>
      <c r="C79" s="87" t="s">
        <v>449</v>
      </c>
      <c r="D79" s="87">
        <v>0.74399999999999999</v>
      </c>
      <c r="E79" s="87">
        <v>0</v>
      </c>
      <c r="F79" s="87">
        <v>0.64</v>
      </c>
      <c r="G79" s="87">
        <v>0.57199999999999995</v>
      </c>
      <c r="H79" s="87">
        <v>0.72</v>
      </c>
      <c r="I79" s="87">
        <v>0</v>
      </c>
      <c r="J79" s="87"/>
      <c r="K79" s="87"/>
      <c r="L79" s="87"/>
      <c r="M79" s="87"/>
      <c r="N79" s="87"/>
      <c r="O79" s="87"/>
    </row>
    <row r="80" spans="2:15" ht="14.25" customHeight="1">
      <c r="B80" s="111" t="s">
        <v>450</v>
      </c>
      <c r="C80" s="90"/>
      <c r="D80" s="90">
        <v>0.74399999999999999</v>
      </c>
      <c r="E80" s="90">
        <v>0</v>
      </c>
      <c r="F80" s="90">
        <v>0.64</v>
      </c>
      <c r="G80" s="90">
        <v>0.57199999999999995</v>
      </c>
      <c r="H80" s="90">
        <v>0.72</v>
      </c>
      <c r="I80" s="90">
        <v>0</v>
      </c>
      <c r="J80" s="90"/>
      <c r="K80" s="90"/>
      <c r="L80" s="90"/>
      <c r="M80" s="90"/>
      <c r="N80" s="90"/>
      <c r="O80" s="90"/>
    </row>
    <row r="81" spans="2:15" ht="14.25" customHeight="1">
      <c r="B81" s="88" t="s">
        <v>451</v>
      </c>
      <c r="C81" s="87" t="s">
        <v>452</v>
      </c>
      <c r="D81" s="87">
        <v>89.76821000000001</v>
      </c>
      <c r="E81" s="87">
        <v>90.378320000000002</v>
      </c>
      <c r="F81" s="87">
        <v>89.125550000000004</v>
      </c>
      <c r="G81" s="87">
        <v>88.253289999999993</v>
      </c>
      <c r="H81" s="87">
        <v>86.90379999999999</v>
      </c>
      <c r="I81" s="87">
        <v>82.535640000000001</v>
      </c>
      <c r="J81" s="87">
        <v>49.560549999999999</v>
      </c>
      <c r="K81" s="87">
        <v>49.221879999999999</v>
      </c>
      <c r="L81" s="87">
        <v>60.992469999999997</v>
      </c>
      <c r="M81" s="87">
        <v>63.830369999999995</v>
      </c>
      <c r="N81" s="87">
        <v>64.792670000000001</v>
      </c>
      <c r="O81" s="87">
        <v>56.74933</v>
      </c>
    </row>
    <row r="82" spans="2:15" ht="14.25" customHeight="1">
      <c r="B82" s="111" t="s">
        <v>453</v>
      </c>
      <c r="C82" s="90"/>
      <c r="D82" s="90">
        <v>89.76821000000001</v>
      </c>
      <c r="E82" s="90">
        <v>90.378320000000002</v>
      </c>
      <c r="F82" s="90">
        <v>89.125550000000004</v>
      </c>
      <c r="G82" s="90">
        <v>88.253289999999993</v>
      </c>
      <c r="H82" s="90">
        <v>86.90379999999999</v>
      </c>
      <c r="I82" s="90">
        <v>82.535640000000001</v>
      </c>
      <c r="J82" s="90">
        <v>49.560549999999999</v>
      </c>
      <c r="K82" s="90">
        <v>49.221879999999999</v>
      </c>
      <c r="L82" s="90">
        <v>60.992469999999997</v>
      </c>
      <c r="M82" s="90">
        <v>63.830369999999995</v>
      </c>
      <c r="N82" s="90">
        <v>64.792670000000001</v>
      </c>
      <c r="O82" s="90">
        <v>56.74933</v>
      </c>
    </row>
    <row r="83" spans="2:15" ht="14.25" customHeight="1">
      <c r="B83" s="88" t="s">
        <v>454</v>
      </c>
      <c r="C83" s="87" t="s">
        <v>455</v>
      </c>
      <c r="D83" s="87">
        <v>9.5037199999999995</v>
      </c>
      <c r="E83" s="87">
        <v>19.462150000000001</v>
      </c>
      <c r="F83" s="87">
        <v>20.053989999999999</v>
      </c>
      <c r="G83" s="87">
        <v>18.892499999999998</v>
      </c>
      <c r="H83" s="87">
        <v>0</v>
      </c>
      <c r="I83" s="87">
        <v>0</v>
      </c>
      <c r="J83" s="87">
        <v>0</v>
      </c>
      <c r="K83" s="87">
        <v>0</v>
      </c>
      <c r="L83" s="87">
        <v>6.3909000000000002</v>
      </c>
      <c r="M83" s="87">
        <v>7.7912800000000004</v>
      </c>
      <c r="N83" s="87">
        <v>0</v>
      </c>
      <c r="O83" s="87">
        <v>2.9914100000000001</v>
      </c>
    </row>
    <row r="84" spans="2:15" ht="14.25" customHeight="1">
      <c r="B84" s="111" t="s">
        <v>456</v>
      </c>
      <c r="C84" s="90"/>
      <c r="D84" s="90">
        <v>9.5037199999999995</v>
      </c>
      <c r="E84" s="90">
        <v>19.462150000000001</v>
      </c>
      <c r="F84" s="90">
        <v>20.053989999999999</v>
      </c>
      <c r="G84" s="90">
        <v>18.892499999999998</v>
      </c>
      <c r="H84" s="90">
        <v>0</v>
      </c>
      <c r="I84" s="90">
        <v>0</v>
      </c>
      <c r="J84" s="90">
        <v>0</v>
      </c>
      <c r="K84" s="90">
        <v>0</v>
      </c>
      <c r="L84" s="90">
        <v>6.3909000000000002</v>
      </c>
      <c r="M84" s="90">
        <v>7.7912800000000004</v>
      </c>
      <c r="N84" s="90">
        <v>0</v>
      </c>
      <c r="O84" s="90">
        <v>2.9914100000000001</v>
      </c>
    </row>
    <row r="85" spans="2:15" ht="14.25" customHeight="1">
      <c r="B85" s="100" t="s">
        <v>457</v>
      </c>
      <c r="C85" s="87" t="s">
        <v>458</v>
      </c>
      <c r="D85" s="87">
        <v>260.75</v>
      </c>
      <c r="E85" s="87">
        <v>364.11</v>
      </c>
      <c r="F85" s="87">
        <v>548.48</v>
      </c>
      <c r="G85" s="87">
        <v>544.52</v>
      </c>
      <c r="H85" s="87">
        <v>540.03</v>
      </c>
      <c r="I85" s="87">
        <v>250.76499999999999</v>
      </c>
      <c r="J85" s="87">
        <v>430.57500000000005</v>
      </c>
      <c r="K85" s="87">
        <v>363.37</v>
      </c>
      <c r="L85" s="87">
        <v>422.01900000000001</v>
      </c>
      <c r="M85" s="87">
        <v>287.476</v>
      </c>
      <c r="N85" s="87">
        <v>217.8049</v>
      </c>
      <c r="O85" s="87">
        <v>179.68701999999999</v>
      </c>
    </row>
    <row r="86" spans="2:15" ht="14.25" customHeight="1">
      <c r="B86" s="85"/>
      <c r="C86" s="87" t="s">
        <v>459</v>
      </c>
      <c r="D86" s="87">
        <v>9.64</v>
      </c>
      <c r="E86" s="87">
        <v>10.14</v>
      </c>
      <c r="F86" s="87">
        <v>10.14</v>
      </c>
      <c r="G86" s="87">
        <v>9.94</v>
      </c>
      <c r="H86" s="87">
        <v>5.56</v>
      </c>
      <c r="I86" s="87">
        <v>4.306</v>
      </c>
      <c r="J86" s="87">
        <v>4.1740000000000004</v>
      </c>
      <c r="K86" s="87">
        <v>3.09</v>
      </c>
      <c r="L86" s="87">
        <v>3.2749999999999999</v>
      </c>
      <c r="M86" s="87">
        <v>3.2785899999999999</v>
      </c>
      <c r="N86" s="87">
        <v>5.1500599999999999</v>
      </c>
      <c r="O86" s="87">
        <v>9.1167400000000001</v>
      </c>
    </row>
    <row r="87" spans="2:15" ht="14.25" customHeight="1">
      <c r="B87" s="111" t="s">
        <v>460</v>
      </c>
      <c r="C87" s="90"/>
      <c r="D87" s="90">
        <v>270.39</v>
      </c>
      <c r="E87" s="90">
        <v>374.25</v>
      </c>
      <c r="F87" s="90">
        <v>558.62</v>
      </c>
      <c r="G87" s="90">
        <v>554.46</v>
      </c>
      <c r="H87" s="90">
        <v>545.58999999999992</v>
      </c>
      <c r="I87" s="90">
        <v>255.071</v>
      </c>
      <c r="J87" s="90">
        <v>434.74900000000002</v>
      </c>
      <c r="K87" s="90">
        <v>366.46</v>
      </c>
      <c r="L87" s="90">
        <v>425.29399999999998</v>
      </c>
      <c r="M87" s="90">
        <v>290.75459000000001</v>
      </c>
      <c r="N87" s="90">
        <v>222.95496</v>
      </c>
      <c r="O87" s="90">
        <v>188.80375999999998</v>
      </c>
    </row>
    <row r="88" spans="2:15" ht="14.25" customHeight="1">
      <c r="B88" s="88" t="s">
        <v>461</v>
      </c>
      <c r="C88" s="87" t="s">
        <v>462</v>
      </c>
      <c r="D88" s="87">
        <v>74.111440000000002</v>
      </c>
      <c r="E88" s="87">
        <v>74.250879999999995</v>
      </c>
      <c r="F88" s="87">
        <v>75.9495</v>
      </c>
      <c r="G88" s="87">
        <v>64.947000000000003</v>
      </c>
      <c r="H88" s="87">
        <v>36.260019999999997</v>
      </c>
      <c r="I88" s="87">
        <v>34.318089999999998</v>
      </c>
      <c r="J88" s="87">
        <v>27.012170000000001</v>
      </c>
      <c r="K88" s="87">
        <v>20.987690000000001</v>
      </c>
      <c r="L88" s="87">
        <v>24.119669999999999</v>
      </c>
      <c r="M88" s="87">
        <v>23.016060000000003</v>
      </c>
      <c r="N88" s="87">
        <v>18.012340000000002</v>
      </c>
      <c r="O88" s="87">
        <v>13.50037</v>
      </c>
    </row>
    <row r="89" spans="2:15" ht="14.25" customHeight="1">
      <c r="B89" s="111" t="s">
        <v>463</v>
      </c>
      <c r="C89" s="90"/>
      <c r="D89" s="90">
        <v>74.111440000000002</v>
      </c>
      <c r="E89" s="90">
        <v>74.250879999999995</v>
      </c>
      <c r="F89" s="90">
        <v>75.9495</v>
      </c>
      <c r="G89" s="90">
        <v>64.947000000000003</v>
      </c>
      <c r="H89" s="90">
        <v>36.260019999999997</v>
      </c>
      <c r="I89" s="90">
        <v>34.318089999999998</v>
      </c>
      <c r="J89" s="90">
        <v>27.012170000000001</v>
      </c>
      <c r="K89" s="90">
        <v>20.987690000000001</v>
      </c>
      <c r="L89" s="90">
        <v>24.119669999999999</v>
      </c>
      <c r="M89" s="90">
        <v>23.016060000000003</v>
      </c>
      <c r="N89" s="90">
        <v>18.012340000000002</v>
      </c>
      <c r="O89" s="90">
        <v>13.50037</v>
      </c>
    </row>
    <row r="90" spans="2:15" ht="14.25" customHeight="1">
      <c r="B90" s="88" t="s">
        <v>920</v>
      </c>
      <c r="C90" s="87" t="s">
        <v>464</v>
      </c>
      <c r="D90" s="87">
        <v>1.79</v>
      </c>
      <c r="E90" s="87">
        <v>3.694</v>
      </c>
      <c r="F90" s="87">
        <v>0</v>
      </c>
      <c r="G90" s="87">
        <v>1.7929999999999999</v>
      </c>
      <c r="H90" s="87">
        <v>1.9670000000000001</v>
      </c>
      <c r="I90" s="87">
        <v>1.8420000000000001</v>
      </c>
      <c r="J90" s="87">
        <v>1.7350000000000001</v>
      </c>
      <c r="K90" s="87">
        <v>1.78</v>
      </c>
      <c r="L90" s="87">
        <v>2.694</v>
      </c>
      <c r="M90" s="87">
        <v>1.4259999999999999</v>
      </c>
      <c r="N90" s="87">
        <v>1.252</v>
      </c>
      <c r="O90" s="87">
        <v>1.3240000000000001</v>
      </c>
    </row>
    <row r="91" spans="2:15" ht="14.25" customHeight="1">
      <c r="B91" s="111" t="s">
        <v>465</v>
      </c>
      <c r="C91" s="90"/>
      <c r="D91" s="90">
        <v>1.79</v>
      </c>
      <c r="E91" s="90">
        <v>3.694</v>
      </c>
      <c r="F91" s="90">
        <v>0</v>
      </c>
      <c r="G91" s="90">
        <v>1.7929999999999999</v>
      </c>
      <c r="H91" s="90">
        <v>1.9670000000000001</v>
      </c>
      <c r="I91" s="90">
        <v>1.8420000000000001</v>
      </c>
      <c r="J91" s="90">
        <v>1.7350000000000001</v>
      </c>
      <c r="K91" s="90">
        <v>1.78</v>
      </c>
      <c r="L91" s="90">
        <v>2.694</v>
      </c>
      <c r="M91" s="90">
        <v>1.4259999999999999</v>
      </c>
      <c r="N91" s="90">
        <v>1.252</v>
      </c>
      <c r="O91" s="90">
        <v>1.3240000000000001</v>
      </c>
    </row>
    <row r="92" spans="2:15" ht="14.25" customHeight="1">
      <c r="B92" s="100" t="s">
        <v>466</v>
      </c>
      <c r="C92" s="87" t="s">
        <v>467</v>
      </c>
      <c r="D92" s="87">
        <v>5.4569999999999999</v>
      </c>
      <c r="E92" s="87">
        <v>5.5860000000000003</v>
      </c>
      <c r="F92" s="87">
        <v>5.4169999999999998</v>
      </c>
      <c r="G92" s="87">
        <v>5.51</v>
      </c>
      <c r="H92" s="87">
        <v>5.375</v>
      </c>
      <c r="I92" s="87">
        <v>5.45</v>
      </c>
      <c r="J92" s="87">
        <v>5.367</v>
      </c>
      <c r="K92" s="87">
        <v>4.0679999999999996</v>
      </c>
      <c r="L92" s="87">
        <v>4.8099999999999996</v>
      </c>
      <c r="M92" s="87">
        <v>4.0819999999999999</v>
      </c>
      <c r="N92" s="87">
        <v>0.93928</v>
      </c>
      <c r="O92" s="87">
        <v>0</v>
      </c>
    </row>
    <row r="93" spans="2:15" ht="14.25" customHeight="1">
      <c r="B93" s="112"/>
      <c r="C93" s="87" t="s">
        <v>468</v>
      </c>
      <c r="D93" s="87">
        <v>172.75899999999999</v>
      </c>
      <c r="E93" s="87">
        <v>255.13400000000001</v>
      </c>
      <c r="F93" s="87">
        <v>233.02997000000002</v>
      </c>
      <c r="G93" s="87">
        <v>238.40999999999997</v>
      </c>
      <c r="H93" s="87">
        <v>132.00800000000001</v>
      </c>
      <c r="I93" s="87">
        <v>147.97</v>
      </c>
      <c r="J93" s="87">
        <v>82.072000000000003</v>
      </c>
      <c r="K93" s="87">
        <v>70.061999999999998</v>
      </c>
      <c r="L93" s="87">
        <v>118.41999999999999</v>
      </c>
      <c r="M93" s="87">
        <v>120.09800000000001</v>
      </c>
      <c r="N93" s="87">
        <v>200.20573000000002</v>
      </c>
      <c r="O93" s="87">
        <v>245.05642999999998</v>
      </c>
    </row>
    <row r="94" spans="2:15" ht="14.25" customHeight="1">
      <c r="B94" s="112"/>
      <c r="C94" s="87" t="s">
        <v>469</v>
      </c>
      <c r="D94" s="87">
        <v>91.138999999999996</v>
      </c>
      <c r="E94" s="87">
        <v>92.557000000000002</v>
      </c>
      <c r="F94" s="87">
        <v>89.772959999999998</v>
      </c>
      <c r="G94" s="87">
        <v>89.92</v>
      </c>
      <c r="H94" s="87">
        <v>89.721999999999994</v>
      </c>
      <c r="I94" s="87">
        <v>89.77</v>
      </c>
      <c r="J94" s="87">
        <v>74.608000000000004</v>
      </c>
      <c r="K94" s="87">
        <v>49.953000000000003</v>
      </c>
      <c r="L94" s="87">
        <v>60.57</v>
      </c>
      <c r="M94" s="87">
        <v>60.355000000000004</v>
      </c>
      <c r="N94" s="87">
        <v>70.056250000000006</v>
      </c>
      <c r="O94" s="87">
        <v>6.5500000000000003E-3</v>
      </c>
    </row>
    <row r="95" spans="2:15" ht="14.25" customHeight="1">
      <c r="B95" s="85"/>
      <c r="C95" s="87" t="s">
        <v>470</v>
      </c>
      <c r="D95" s="87">
        <v>9.7230000000000008</v>
      </c>
      <c r="E95" s="87">
        <v>9.7219999999999995</v>
      </c>
      <c r="F95" s="87">
        <v>9.9213799999999992</v>
      </c>
      <c r="G95" s="87">
        <v>9.9499999999999993</v>
      </c>
      <c r="H95" s="87">
        <v>9.9890000000000008</v>
      </c>
      <c r="I95" s="87">
        <v>10.02</v>
      </c>
      <c r="J95" s="87">
        <v>9.9489999999999998</v>
      </c>
      <c r="K95" s="87">
        <v>9.9109999999999996</v>
      </c>
      <c r="L95" s="87">
        <v>9.91</v>
      </c>
      <c r="M95" s="87">
        <v>9.91</v>
      </c>
      <c r="N95" s="87">
        <v>9.9174199999999999</v>
      </c>
      <c r="O95" s="87">
        <v>0</v>
      </c>
    </row>
    <row r="96" spans="2:15" ht="14.25" customHeight="1">
      <c r="B96" s="111" t="s">
        <v>471</v>
      </c>
      <c r="C96" s="90"/>
      <c r="D96" s="90">
        <v>279.07799999999997</v>
      </c>
      <c r="E96" s="90">
        <v>362.99900000000002</v>
      </c>
      <c r="F96" s="90">
        <v>338.14131000000003</v>
      </c>
      <c r="G96" s="90">
        <v>343.78999999999996</v>
      </c>
      <c r="H96" s="90">
        <v>237.09400000000002</v>
      </c>
      <c r="I96" s="90">
        <v>253.21</v>
      </c>
      <c r="J96" s="90">
        <v>171.99600000000004</v>
      </c>
      <c r="K96" s="90">
        <v>133.994</v>
      </c>
      <c r="L96" s="90">
        <v>193.70999999999998</v>
      </c>
      <c r="M96" s="90">
        <v>194.44500000000002</v>
      </c>
      <c r="N96" s="90">
        <v>281.11868000000004</v>
      </c>
      <c r="O96" s="90">
        <v>245.06297999999998</v>
      </c>
    </row>
    <row r="97" spans="2:15" ht="14.25" customHeight="1">
      <c r="B97" s="88" t="s">
        <v>921</v>
      </c>
      <c r="C97" s="87" t="s">
        <v>472</v>
      </c>
      <c r="D97" s="87">
        <v>11.019570000000002</v>
      </c>
      <c r="E97" s="87">
        <v>19.959029999999998</v>
      </c>
      <c r="F97" s="87">
        <v>19.917450000000002</v>
      </c>
      <c r="G97" s="87">
        <v>14.414999999999999</v>
      </c>
      <c r="H97" s="87">
        <v>13.17625</v>
      </c>
      <c r="I97" s="87">
        <v>9.8667400000000001</v>
      </c>
      <c r="J97" s="87">
        <v>9.9739299999999993</v>
      </c>
      <c r="K97" s="87">
        <v>10.452310000000001</v>
      </c>
      <c r="L97" s="87">
        <v>10.14997</v>
      </c>
      <c r="M97" s="87">
        <v>10.062670000000001</v>
      </c>
      <c r="N97" s="87">
        <v>10.986699999999999</v>
      </c>
      <c r="O97" s="87">
        <v>10.596</v>
      </c>
    </row>
    <row r="98" spans="2:15" ht="14.25" customHeight="1">
      <c r="B98" s="111" t="s">
        <v>922</v>
      </c>
      <c r="C98" s="90"/>
      <c r="D98" s="90">
        <v>11.019570000000002</v>
      </c>
      <c r="E98" s="90">
        <v>19.959029999999998</v>
      </c>
      <c r="F98" s="90">
        <v>19.917450000000002</v>
      </c>
      <c r="G98" s="90">
        <v>14.414999999999999</v>
      </c>
      <c r="H98" s="90">
        <v>13.17625</v>
      </c>
      <c r="I98" s="90">
        <v>9.8667400000000001</v>
      </c>
      <c r="J98" s="90">
        <v>9.9739299999999993</v>
      </c>
      <c r="K98" s="90">
        <v>10.452310000000001</v>
      </c>
      <c r="L98" s="90">
        <v>10.14997</v>
      </c>
      <c r="M98" s="90">
        <v>10.062670000000001</v>
      </c>
      <c r="N98" s="90">
        <v>10.986699999999999</v>
      </c>
      <c r="O98" s="90">
        <v>10.596</v>
      </c>
    </row>
    <row r="99" spans="2:15" ht="14.25" customHeight="1">
      <c r="B99" s="88" t="s">
        <v>923</v>
      </c>
      <c r="C99" s="87" t="s">
        <v>473</v>
      </c>
      <c r="D99" s="87">
        <v>16.549849999999999</v>
      </c>
      <c r="E99" s="87">
        <v>18.51557</v>
      </c>
      <c r="F99" s="87">
        <v>16.648049999999998</v>
      </c>
      <c r="G99" s="87">
        <v>15.28801</v>
      </c>
      <c r="H99" s="87">
        <v>14.582840000000001</v>
      </c>
      <c r="I99" s="87">
        <v>15.969349999999999</v>
      </c>
      <c r="J99" s="87">
        <v>8.0266199999999994</v>
      </c>
      <c r="K99" s="87">
        <v>6.4360099999999996</v>
      </c>
      <c r="L99" s="87">
        <v>8.4023299999999992</v>
      </c>
      <c r="M99" s="87">
        <v>9.6724300000000003</v>
      </c>
      <c r="N99" s="87">
        <v>4.0317800000000004</v>
      </c>
      <c r="O99" s="87">
        <v>3.04053</v>
      </c>
    </row>
    <row r="100" spans="2:15" ht="14.25" customHeight="1">
      <c r="B100" s="111" t="s">
        <v>924</v>
      </c>
      <c r="C100" s="90"/>
      <c r="D100" s="90">
        <v>16.549849999999999</v>
      </c>
      <c r="E100" s="90">
        <v>18.51557</v>
      </c>
      <c r="F100" s="90">
        <v>16.648049999999998</v>
      </c>
      <c r="G100" s="90">
        <v>15.28801</v>
      </c>
      <c r="H100" s="90">
        <v>14.582840000000001</v>
      </c>
      <c r="I100" s="90">
        <v>15.969349999999999</v>
      </c>
      <c r="J100" s="90">
        <v>8.0266199999999994</v>
      </c>
      <c r="K100" s="90">
        <v>6.4360099999999996</v>
      </c>
      <c r="L100" s="90">
        <v>8.4023299999999992</v>
      </c>
      <c r="M100" s="90">
        <v>9.6724300000000003</v>
      </c>
      <c r="N100" s="90">
        <v>4.0317800000000004</v>
      </c>
      <c r="O100" s="90">
        <v>3.04053</v>
      </c>
    </row>
    <row r="101" spans="2:15" ht="14.25" customHeight="1">
      <c r="B101" s="100" t="s">
        <v>925</v>
      </c>
      <c r="C101" s="87" t="s">
        <v>474</v>
      </c>
      <c r="D101" s="87">
        <v>108.88964</v>
      </c>
      <c r="E101" s="87">
        <v>108.54145</v>
      </c>
      <c r="F101" s="87">
        <v>108.56709000000001</v>
      </c>
      <c r="G101" s="87">
        <v>108.3973</v>
      </c>
      <c r="H101" s="87">
        <v>97.521780000000007</v>
      </c>
      <c r="I101" s="87">
        <v>97.51715999999999</v>
      </c>
      <c r="J101" s="87">
        <v>102.28372999999999</v>
      </c>
      <c r="K101" s="87">
        <v>107.14385999999999</v>
      </c>
      <c r="L101" s="87">
        <v>107.86469</v>
      </c>
      <c r="M101" s="87">
        <v>53.355800000000002</v>
      </c>
      <c r="N101" s="87">
        <v>106.56136000000001</v>
      </c>
      <c r="O101" s="87">
        <v>88.902979999999999</v>
      </c>
    </row>
    <row r="102" spans="2:15" ht="14.25" customHeight="1">
      <c r="B102" s="85"/>
      <c r="C102" s="87" t="s">
        <v>475</v>
      </c>
      <c r="D102" s="87">
        <v>0</v>
      </c>
      <c r="E102" s="87">
        <v>2.1795900000000001</v>
      </c>
      <c r="F102" s="87">
        <v>0</v>
      </c>
      <c r="G102" s="87">
        <v>0</v>
      </c>
      <c r="H102" s="87">
        <v>0</v>
      </c>
      <c r="I102" s="87">
        <v>0</v>
      </c>
      <c r="J102" s="87">
        <v>0</v>
      </c>
      <c r="K102" s="87">
        <v>0</v>
      </c>
      <c r="L102" s="87">
        <v>0</v>
      </c>
      <c r="M102" s="87">
        <v>0</v>
      </c>
      <c r="N102" s="87">
        <v>0</v>
      </c>
      <c r="O102" s="87">
        <v>0</v>
      </c>
    </row>
    <row r="103" spans="2:15" ht="14.25" customHeight="1">
      <c r="B103" s="111" t="s">
        <v>926</v>
      </c>
      <c r="C103" s="90"/>
      <c r="D103" s="90">
        <v>108.88964</v>
      </c>
      <c r="E103" s="90">
        <v>110.72104</v>
      </c>
      <c r="F103" s="90">
        <v>108.56709000000001</v>
      </c>
      <c r="G103" s="90">
        <v>108.3973</v>
      </c>
      <c r="H103" s="90">
        <v>97.521780000000007</v>
      </c>
      <c r="I103" s="90">
        <v>97.51715999999999</v>
      </c>
      <c r="J103" s="90">
        <v>102.28372999999999</v>
      </c>
      <c r="K103" s="90">
        <v>107.14385999999999</v>
      </c>
      <c r="L103" s="90">
        <v>107.86469</v>
      </c>
      <c r="M103" s="90">
        <v>53.355800000000002</v>
      </c>
      <c r="N103" s="90">
        <v>106.56136000000001</v>
      </c>
      <c r="O103" s="90">
        <v>88.902979999999999</v>
      </c>
    </row>
    <row r="104" spans="2:15" ht="14.25" customHeight="1">
      <c r="B104" s="88" t="s">
        <v>476</v>
      </c>
      <c r="C104" s="87" t="s">
        <v>477</v>
      </c>
      <c r="D104" s="87">
        <v>20.17559</v>
      </c>
      <c r="E104" s="87">
        <v>20.125959999999999</v>
      </c>
      <c r="F104" s="87">
        <v>20.1174</v>
      </c>
      <c r="G104" s="87">
        <v>21.184989999999999</v>
      </c>
      <c r="H104" s="87">
        <v>20.015000000000001</v>
      </c>
      <c r="I104" s="87">
        <v>20.08079</v>
      </c>
      <c r="J104" s="87">
        <v>20.127410000000001</v>
      </c>
      <c r="K104" s="87">
        <v>19.5396</v>
      </c>
      <c r="L104" s="87">
        <v>18.613389999999999</v>
      </c>
      <c r="M104" s="87">
        <v>20.161439999999999</v>
      </c>
      <c r="N104" s="87">
        <v>18.03914</v>
      </c>
      <c r="O104" s="87">
        <v>14.122249999999999</v>
      </c>
    </row>
    <row r="105" spans="2:15" ht="14.25" customHeight="1">
      <c r="B105" s="111" t="s">
        <v>478</v>
      </c>
      <c r="C105" s="90"/>
      <c r="D105" s="90">
        <v>20.17559</v>
      </c>
      <c r="E105" s="90">
        <v>20.125959999999999</v>
      </c>
      <c r="F105" s="90">
        <v>20.1174</v>
      </c>
      <c r="G105" s="90">
        <v>21.184989999999999</v>
      </c>
      <c r="H105" s="90">
        <v>20.015000000000001</v>
      </c>
      <c r="I105" s="90">
        <v>20.08079</v>
      </c>
      <c r="J105" s="90">
        <v>20.127410000000001</v>
      </c>
      <c r="K105" s="90">
        <v>19.5396</v>
      </c>
      <c r="L105" s="90">
        <v>18.613389999999999</v>
      </c>
      <c r="M105" s="90">
        <v>20.161439999999999</v>
      </c>
      <c r="N105" s="90">
        <v>18.03914</v>
      </c>
      <c r="O105" s="90">
        <v>14.122249999999999</v>
      </c>
    </row>
    <row r="106" spans="2:15" ht="14.25" customHeight="1">
      <c r="B106" s="100" t="s">
        <v>479</v>
      </c>
      <c r="C106" s="87" t="s">
        <v>480</v>
      </c>
      <c r="D106" s="87">
        <v>17.196860000000001</v>
      </c>
      <c r="E106" s="87">
        <v>19.968820000000001</v>
      </c>
      <c r="F106" s="87">
        <v>19.950310000000002</v>
      </c>
      <c r="G106" s="87">
        <v>18.281289999999998</v>
      </c>
      <c r="H106" s="87">
        <v>17.989289999999997</v>
      </c>
      <c r="I106" s="87">
        <v>16.795719999999999</v>
      </c>
      <c r="J106" s="87">
        <v>14.07869</v>
      </c>
      <c r="K106" s="87">
        <v>16.93188</v>
      </c>
      <c r="L106" s="87">
        <v>15.550840000000001</v>
      </c>
      <c r="M106" s="87">
        <v>14.98141</v>
      </c>
      <c r="N106" s="87">
        <v>11.82555</v>
      </c>
      <c r="O106" s="87">
        <v>10.677759999999999</v>
      </c>
    </row>
    <row r="107" spans="2:15" ht="14.25" customHeight="1">
      <c r="B107" s="85"/>
      <c r="C107" s="87" t="s">
        <v>481</v>
      </c>
      <c r="D107" s="87">
        <v>4.2038500000000001</v>
      </c>
      <c r="E107" s="87">
        <v>7.4912200000000002</v>
      </c>
      <c r="F107" s="87">
        <v>8.8655200000000001</v>
      </c>
      <c r="G107" s="87">
        <v>9.4542699999999993</v>
      </c>
      <c r="H107" s="87">
        <v>7.92943</v>
      </c>
      <c r="I107" s="87">
        <v>6.08047</v>
      </c>
      <c r="J107" s="87">
        <v>0</v>
      </c>
      <c r="K107" s="87">
        <v>0</v>
      </c>
      <c r="L107" s="87">
        <v>6.37195</v>
      </c>
      <c r="M107" s="87">
        <v>5.5294999999999996</v>
      </c>
      <c r="N107" s="87">
        <v>3.8721999999999999</v>
      </c>
      <c r="O107" s="87">
        <v>2.9904799999999998</v>
      </c>
    </row>
    <row r="108" spans="2:15" ht="14.25" customHeight="1">
      <c r="B108" s="111" t="s">
        <v>482</v>
      </c>
      <c r="C108" s="90"/>
      <c r="D108" s="90">
        <v>21.40071</v>
      </c>
      <c r="E108" s="90">
        <v>27.460039999999999</v>
      </c>
      <c r="F108" s="90">
        <v>28.815830000000002</v>
      </c>
      <c r="G108" s="90">
        <v>27.73556</v>
      </c>
      <c r="H108" s="90">
        <v>25.918719999999997</v>
      </c>
      <c r="I108" s="90">
        <v>22.876190000000001</v>
      </c>
      <c r="J108" s="90">
        <v>14.07869</v>
      </c>
      <c r="K108" s="90">
        <v>16.93188</v>
      </c>
      <c r="L108" s="90">
        <v>21.922789999999999</v>
      </c>
      <c r="M108" s="90">
        <v>20.510909999999999</v>
      </c>
      <c r="N108" s="90">
        <v>15.697749999999999</v>
      </c>
      <c r="O108" s="90">
        <v>13.668239999999999</v>
      </c>
    </row>
    <row r="109" spans="2:15" ht="14.25" customHeight="1">
      <c r="B109" s="100" t="s">
        <v>483</v>
      </c>
      <c r="C109" s="87" t="s">
        <v>484</v>
      </c>
      <c r="D109" s="87">
        <v>34.734859999999998</v>
      </c>
      <c r="E109" s="87">
        <v>42.807389999999998</v>
      </c>
      <c r="F109" s="87">
        <v>42.809449999999998</v>
      </c>
      <c r="G109" s="87">
        <v>42.198400000000007</v>
      </c>
      <c r="H109" s="87">
        <v>36.705569999999994</v>
      </c>
      <c r="I109" s="87">
        <v>29.584540000000001</v>
      </c>
      <c r="J109" s="87">
        <v>21.62725</v>
      </c>
      <c r="K109" s="87">
        <v>26.036450000000002</v>
      </c>
      <c r="L109" s="87">
        <v>32.175089999999997</v>
      </c>
      <c r="M109" s="87">
        <v>22.199100000000001</v>
      </c>
      <c r="N109" s="87">
        <v>20.82404</v>
      </c>
      <c r="O109" s="87">
        <v>20.663969999999999</v>
      </c>
    </row>
    <row r="110" spans="2:15" ht="14.25" customHeight="1">
      <c r="B110" s="112"/>
      <c r="C110" s="87" t="s">
        <v>485</v>
      </c>
      <c r="D110" s="87">
        <v>78.828019999999995</v>
      </c>
      <c r="E110" s="87">
        <v>169.51241999999999</v>
      </c>
      <c r="F110" s="87">
        <v>168.53319999999999</v>
      </c>
      <c r="G110" s="87">
        <v>147.69517999999999</v>
      </c>
      <c r="H110" s="87">
        <v>43.709670000000003</v>
      </c>
      <c r="I110" s="87">
        <v>110.89409000000001</v>
      </c>
      <c r="J110" s="87">
        <v>91.522970000000001</v>
      </c>
      <c r="K110" s="87">
        <v>65.747320000000002</v>
      </c>
      <c r="L110" s="87">
        <v>60.741749999999996</v>
      </c>
      <c r="M110" s="87">
        <v>85.039360000000002</v>
      </c>
      <c r="N110" s="87">
        <v>52.860320000000002</v>
      </c>
      <c r="O110" s="87">
        <v>64.905079999999998</v>
      </c>
    </row>
    <row r="111" spans="2:15" ht="14.25" customHeight="1">
      <c r="B111" s="112"/>
      <c r="C111" s="87" t="s">
        <v>486</v>
      </c>
      <c r="D111" s="87">
        <v>34.449930000000002</v>
      </c>
      <c r="E111" s="87">
        <v>31.3628</v>
      </c>
      <c r="F111" s="87">
        <v>37.385040000000004</v>
      </c>
      <c r="G111" s="87">
        <v>34.779609999999998</v>
      </c>
      <c r="H111" s="87">
        <v>13.877520000000001</v>
      </c>
      <c r="I111" s="87">
        <v>11.93577</v>
      </c>
      <c r="J111" s="87">
        <v>17.40626</v>
      </c>
      <c r="K111" s="87">
        <v>10.32527</v>
      </c>
      <c r="L111" s="87">
        <v>0.85523000000000005</v>
      </c>
      <c r="M111" s="87">
        <v>15.134880000000001</v>
      </c>
      <c r="N111" s="87">
        <v>24.86271</v>
      </c>
      <c r="O111" s="87">
        <v>28.336959999999998</v>
      </c>
    </row>
    <row r="112" spans="2:15" ht="14.25" customHeight="1">
      <c r="B112" s="112"/>
      <c r="C112" s="87" t="s">
        <v>487</v>
      </c>
      <c r="D112" s="87">
        <v>0.21723999999999999</v>
      </c>
      <c r="E112" s="87">
        <v>0.21573999999999999</v>
      </c>
      <c r="F112" s="87">
        <v>0.21782000000000001</v>
      </c>
      <c r="G112" s="87">
        <v>0.21621000000000001</v>
      </c>
      <c r="H112" s="87">
        <v>0.21597</v>
      </c>
      <c r="I112" s="87">
        <v>0.21523999999999999</v>
      </c>
      <c r="J112" s="87">
        <v>0.21525</v>
      </c>
      <c r="K112" s="87">
        <v>0</v>
      </c>
      <c r="L112" s="87">
        <v>0</v>
      </c>
      <c r="M112" s="87">
        <v>0</v>
      </c>
      <c r="N112" s="87">
        <v>0</v>
      </c>
      <c r="O112" s="87">
        <v>0</v>
      </c>
    </row>
    <row r="113" spans="2:15" ht="14.25" customHeight="1">
      <c r="B113" s="112"/>
      <c r="C113" s="87" t="s">
        <v>488</v>
      </c>
      <c r="D113" s="87">
        <v>19.058890000000002</v>
      </c>
      <c r="E113" s="87">
        <v>43.877959999999995</v>
      </c>
      <c r="F113" s="87">
        <v>44.888580000000005</v>
      </c>
      <c r="G113" s="87">
        <v>44.84883</v>
      </c>
      <c r="H113" s="87">
        <v>15.9407</v>
      </c>
      <c r="I113" s="87">
        <v>30.548280000000002</v>
      </c>
      <c r="J113" s="87">
        <v>25.492609999999999</v>
      </c>
      <c r="K113" s="87">
        <v>20.157019999999999</v>
      </c>
      <c r="L113" s="87">
        <v>17.041559999999997</v>
      </c>
      <c r="M113" s="87">
        <v>19.081680000000002</v>
      </c>
      <c r="N113" s="87">
        <v>18.322620000000001</v>
      </c>
      <c r="O113" s="87">
        <v>5.9916299999999998</v>
      </c>
    </row>
    <row r="114" spans="2:15" ht="14.25" customHeight="1">
      <c r="B114" s="112"/>
      <c r="C114" s="87" t="s">
        <v>489</v>
      </c>
      <c r="D114" s="87">
        <v>3.2511000000000001</v>
      </c>
      <c r="E114" s="87">
        <v>3.8429899999999999</v>
      </c>
      <c r="F114" s="87">
        <v>3.8378899999999998</v>
      </c>
      <c r="G114" s="87">
        <v>3.8611800000000001</v>
      </c>
      <c r="H114" s="87">
        <v>3.1241599999999998</v>
      </c>
      <c r="I114" s="87">
        <v>3.0171000000000001</v>
      </c>
      <c r="J114" s="87">
        <v>3.1153599999999999</v>
      </c>
      <c r="K114" s="87">
        <v>2.7652399999999999</v>
      </c>
      <c r="L114" s="87">
        <v>2.1594500000000001</v>
      </c>
      <c r="M114" s="87">
        <v>1.79451</v>
      </c>
      <c r="N114" s="87">
        <v>1.09853</v>
      </c>
      <c r="O114" s="87">
        <v>0</v>
      </c>
    </row>
    <row r="115" spans="2:15" ht="14.25" customHeight="1">
      <c r="B115" s="112"/>
      <c r="C115" s="87" t="s">
        <v>490</v>
      </c>
      <c r="D115" s="87">
        <v>5.6516400000000004</v>
      </c>
      <c r="E115" s="87">
        <v>8.15076</v>
      </c>
      <c r="F115" s="87">
        <v>0</v>
      </c>
      <c r="G115" s="87">
        <v>6.5948399999999996</v>
      </c>
      <c r="H115" s="87">
        <v>6.8569200000000006</v>
      </c>
      <c r="I115" s="87">
        <v>4.9611599999999996</v>
      </c>
      <c r="J115" s="87">
        <v>7.5513599999999999</v>
      </c>
      <c r="K115" s="87">
        <v>7.6089599999999997</v>
      </c>
      <c r="L115" s="87">
        <v>8.3303999999999991</v>
      </c>
      <c r="M115" s="87">
        <v>2.9376000000000002</v>
      </c>
      <c r="N115" s="87">
        <v>6.1948799999999995</v>
      </c>
      <c r="O115" s="87">
        <v>5.6599199999999996</v>
      </c>
    </row>
    <row r="116" spans="2:15" ht="14.25" customHeight="1">
      <c r="B116" s="112"/>
      <c r="C116" s="87" t="s">
        <v>491</v>
      </c>
      <c r="D116" s="87">
        <v>0</v>
      </c>
      <c r="E116" s="87">
        <v>0</v>
      </c>
      <c r="F116" s="87">
        <v>3.0349400000000002</v>
      </c>
      <c r="G116" s="87">
        <v>0</v>
      </c>
      <c r="H116" s="87">
        <v>2.2772199999999998</v>
      </c>
      <c r="I116" s="87">
        <v>2.0212400000000001</v>
      </c>
      <c r="J116" s="87">
        <v>5.91805</v>
      </c>
      <c r="K116" s="87">
        <v>5.7633299999999998</v>
      </c>
      <c r="L116" s="87">
        <v>7.188699999999999</v>
      </c>
      <c r="M116" s="87">
        <v>0</v>
      </c>
      <c r="N116" s="87">
        <v>4.5630100000000002</v>
      </c>
      <c r="O116" s="87">
        <v>4.2567599999999999</v>
      </c>
    </row>
    <row r="117" spans="2:15" ht="14.25" customHeight="1">
      <c r="B117" s="112"/>
      <c r="C117" s="87" t="s">
        <v>492</v>
      </c>
      <c r="D117" s="87">
        <v>3.3014999999999999</v>
      </c>
      <c r="E117" s="87">
        <v>3.6586699999999999</v>
      </c>
      <c r="F117" s="87">
        <v>3.5812099999999996</v>
      </c>
      <c r="G117" s="87">
        <v>3.2359099999999996</v>
      </c>
      <c r="H117" s="87">
        <v>2.9723800000000002</v>
      </c>
      <c r="I117" s="87">
        <v>2.5130300000000001</v>
      </c>
      <c r="J117" s="87">
        <v>1.04389</v>
      </c>
      <c r="K117" s="87">
        <v>0.58156000000000008</v>
      </c>
      <c r="L117" s="87">
        <v>1.42991</v>
      </c>
      <c r="M117" s="87">
        <v>1.2933400000000002</v>
      </c>
      <c r="N117" s="87">
        <v>2.1783700000000001</v>
      </c>
      <c r="O117" s="87">
        <v>1.6072500000000001</v>
      </c>
    </row>
    <row r="118" spans="2:15" ht="14.25" customHeight="1">
      <c r="B118" s="112"/>
      <c r="C118" s="87" t="s">
        <v>493</v>
      </c>
      <c r="D118" s="87">
        <v>0.29421000000000003</v>
      </c>
      <c r="E118" s="87">
        <v>0.43784000000000001</v>
      </c>
      <c r="F118" s="87">
        <v>0.55037000000000003</v>
      </c>
      <c r="G118" s="87">
        <v>0.47344000000000003</v>
      </c>
      <c r="H118" s="87">
        <v>0.45297999999999999</v>
      </c>
      <c r="I118" s="87">
        <v>0.42065999999999998</v>
      </c>
      <c r="J118" s="87">
        <v>0.41125</v>
      </c>
      <c r="K118" s="87">
        <v>0.34250000000000003</v>
      </c>
      <c r="L118" s="87">
        <v>0</v>
      </c>
      <c r="M118" s="87">
        <v>0</v>
      </c>
      <c r="N118" s="87">
        <v>0</v>
      </c>
      <c r="O118" s="87">
        <v>0</v>
      </c>
    </row>
    <row r="119" spans="2:15" ht="14.25" customHeight="1">
      <c r="B119" s="112"/>
      <c r="C119" s="87" t="s">
        <v>494</v>
      </c>
      <c r="D119" s="87">
        <v>0.24551999999999999</v>
      </c>
      <c r="E119" s="87">
        <v>0.32530999999999999</v>
      </c>
      <c r="F119" s="87">
        <v>0.3957</v>
      </c>
      <c r="G119" s="87">
        <v>0.35396</v>
      </c>
      <c r="H119" s="87">
        <v>0.34290999999999999</v>
      </c>
      <c r="I119" s="87">
        <v>0.31672</v>
      </c>
      <c r="J119" s="87">
        <v>0.31426999999999999</v>
      </c>
      <c r="K119" s="87">
        <v>0.27703</v>
      </c>
      <c r="L119" s="87">
        <v>0</v>
      </c>
      <c r="M119" s="87">
        <v>0</v>
      </c>
      <c r="N119" s="87">
        <v>0</v>
      </c>
      <c r="O119" s="87">
        <v>0</v>
      </c>
    </row>
    <row r="120" spans="2:15" ht="14.25" customHeight="1">
      <c r="B120" s="85"/>
      <c r="C120" s="87" t="s">
        <v>495</v>
      </c>
      <c r="D120" s="87">
        <v>106.98067999999998</v>
      </c>
      <c r="E120" s="87">
        <v>105.19221999999999</v>
      </c>
      <c r="F120" s="87">
        <v>105.12598</v>
      </c>
      <c r="G120" s="87">
        <v>103.53164999999998</v>
      </c>
      <c r="H120" s="87">
        <v>105.35342</v>
      </c>
      <c r="I120" s="87">
        <v>102.07128</v>
      </c>
      <c r="J120" s="87">
        <v>83.106539999999995</v>
      </c>
      <c r="K120" s="87">
        <v>97.575850000000003</v>
      </c>
      <c r="L120" s="87">
        <v>80.647480000000002</v>
      </c>
      <c r="M120" s="87">
        <v>99.93186</v>
      </c>
      <c r="N120" s="87">
        <v>109.26201</v>
      </c>
      <c r="O120" s="87">
        <v>37.980609999999999</v>
      </c>
    </row>
    <row r="121" spans="2:15" ht="14.25" customHeight="1">
      <c r="B121" s="113" t="s">
        <v>496</v>
      </c>
      <c r="C121" s="92"/>
      <c r="D121" s="92">
        <v>287.01359000000002</v>
      </c>
      <c r="E121" s="92">
        <v>409.38409999999988</v>
      </c>
      <c r="F121" s="92">
        <v>410.36018000000001</v>
      </c>
      <c r="G121" s="92">
        <v>387.78920999999991</v>
      </c>
      <c r="H121" s="92">
        <v>231.82942000000003</v>
      </c>
      <c r="I121" s="92">
        <v>298.49910999999997</v>
      </c>
      <c r="J121" s="92">
        <v>257.72505999999998</v>
      </c>
      <c r="K121" s="92">
        <v>237.18053</v>
      </c>
      <c r="L121" s="92">
        <v>210.56957</v>
      </c>
      <c r="M121" s="92">
        <v>247.41233</v>
      </c>
      <c r="N121" s="92">
        <v>240.16648999999998</v>
      </c>
      <c r="O121" s="92">
        <v>169.40217999999999</v>
      </c>
    </row>
    <row r="122" spans="2:15" ht="18" customHeight="1">
      <c r="B122" s="82" t="s">
        <v>497</v>
      </c>
      <c r="C122" s="82"/>
      <c r="D122" s="82">
        <v>3942.1151100000002</v>
      </c>
      <c r="E122" s="82">
        <v>4553.9270599999982</v>
      </c>
      <c r="F122" s="82">
        <v>4666.1270099999992</v>
      </c>
      <c r="G122" s="82">
        <v>4623.0060999999996</v>
      </c>
      <c r="H122" s="82">
        <v>3789.108130000001</v>
      </c>
      <c r="I122" s="82">
        <v>3508.7220099999995</v>
      </c>
      <c r="J122" s="82">
        <v>3280.6296300000013</v>
      </c>
      <c r="K122" s="82">
        <v>3127.1844900000019</v>
      </c>
      <c r="L122" s="82">
        <v>3321.0818200000012</v>
      </c>
      <c r="M122" s="82">
        <v>3245.5016299999988</v>
      </c>
      <c r="N122" s="82">
        <v>2928.3185600000002</v>
      </c>
      <c r="O122" s="82">
        <v>2631.983940000001</v>
      </c>
    </row>
    <row r="124" spans="2:15" ht="12.75" customHeight="1">
      <c r="B124" s="81" t="s">
        <v>360</v>
      </c>
    </row>
    <row r="125" spans="2:15" ht="12.75" customHeight="1">
      <c r="B125" s="76" t="s">
        <v>498</v>
      </c>
    </row>
    <row r="126" spans="2:15" ht="12.75" customHeight="1">
      <c r="B126" s="76" t="s">
        <v>499</v>
      </c>
    </row>
    <row r="128" spans="2:15">
      <c r="B128" s="76" t="s">
        <v>967</v>
      </c>
    </row>
  </sheetData>
  <mergeCells count="1">
    <mergeCell ref="B5:D5"/>
  </mergeCells>
  <pageMargins left="0.7" right="0.7" top="0.75" bottom="0.75" header="0.3" footer="0.3"/>
  <pageSetup scale="22"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98B5A3-7013-4E7C-8E30-457CD79CA021}">
  <dimension ref="A1:O68"/>
  <sheetViews>
    <sheetView showGridLines="0" showRowColHeaders="0" zoomScaleNormal="100" workbookViewId="0">
      <selection activeCell="B72" sqref="B72"/>
    </sheetView>
  </sheetViews>
  <sheetFormatPr baseColWidth="10" defaultColWidth="11.42578125" defaultRowHeight="10.5"/>
  <cols>
    <col min="1" max="1" width="3.140625" style="76" customWidth="1"/>
    <col min="2" max="2" width="29" style="76" customWidth="1"/>
    <col min="3" max="3" width="27.28515625" style="76" bestFit="1" customWidth="1"/>
    <col min="4" max="16" width="12.85546875" style="76" customWidth="1"/>
    <col min="17" max="16384" width="11.42578125" style="76"/>
  </cols>
  <sheetData>
    <row r="1" spans="1:15" ht="11.25">
      <c r="A1" s="75"/>
      <c r="B1" s="75"/>
      <c r="C1" s="75"/>
      <c r="D1" s="75"/>
      <c r="E1" s="75"/>
      <c r="F1" s="75"/>
      <c r="G1" s="75"/>
      <c r="H1" s="75"/>
      <c r="I1" s="75"/>
    </row>
    <row r="2" spans="1:15" ht="14.25">
      <c r="A2" s="75"/>
      <c r="B2" s="77" t="s">
        <v>828</v>
      </c>
      <c r="C2" s="75"/>
      <c r="D2" s="75"/>
      <c r="E2" s="75"/>
      <c r="F2" s="75"/>
      <c r="G2" s="75"/>
      <c r="H2" s="75"/>
      <c r="I2" s="75"/>
    </row>
    <row r="3" spans="1:15" ht="25.15" customHeight="1" thickBot="1">
      <c r="A3" s="75"/>
      <c r="B3" s="78">
        <v>2022</v>
      </c>
      <c r="C3" s="75"/>
      <c r="D3" s="75"/>
      <c r="E3" s="75"/>
      <c r="F3" s="79"/>
      <c r="G3" s="79"/>
      <c r="H3" s="79"/>
      <c r="I3" s="79"/>
      <c r="J3" s="79"/>
      <c r="K3" s="79"/>
      <c r="L3" s="79"/>
      <c r="M3" s="79"/>
      <c r="N3" s="79"/>
      <c r="O3" s="79"/>
    </row>
    <row r="4" spans="1:15" ht="12" thickTop="1">
      <c r="A4" s="75"/>
      <c r="B4" s="80"/>
      <c r="C4" s="80"/>
      <c r="D4" s="80"/>
      <c r="E4" s="80"/>
      <c r="F4" s="75"/>
      <c r="G4" s="75"/>
      <c r="H4" s="75"/>
      <c r="I4" s="75"/>
      <c r="J4" s="75"/>
      <c r="K4" s="75"/>
      <c r="L4" s="75"/>
      <c r="M4" s="75"/>
      <c r="N4" s="75"/>
      <c r="O4" s="75"/>
    </row>
    <row r="5" spans="1:15">
      <c r="B5" s="294" t="s">
        <v>592</v>
      </c>
      <c r="C5" s="294"/>
      <c r="D5" s="294"/>
    </row>
    <row r="7" spans="1:15" ht="22.5" customHeight="1">
      <c r="B7" s="199" t="s">
        <v>361</v>
      </c>
      <c r="C7" s="200" t="s">
        <v>210</v>
      </c>
      <c r="D7" s="200" t="s">
        <v>829</v>
      </c>
      <c r="E7" s="200" t="s">
        <v>830</v>
      </c>
      <c r="F7" s="200" t="s">
        <v>831</v>
      </c>
      <c r="G7" s="200" t="s">
        <v>832</v>
      </c>
      <c r="H7" s="200" t="s">
        <v>833</v>
      </c>
      <c r="I7" s="200" t="s">
        <v>834</v>
      </c>
      <c r="J7" s="200" t="s">
        <v>835</v>
      </c>
      <c r="K7" s="200" t="s">
        <v>836</v>
      </c>
      <c r="L7" s="200" t="s">
        <v>837</v>
      </c>
      <c r="M7" s="200" t="s">
        <v>838</v>
      </c>
      <c r="N7" s="200" t="s">
        <v>839</v>
      </c>
      <c r="O7" s="203" t="s">
        <v>840</v>
      </c>
    </row>
    <row r="8" spans="1:15" ht="11.25" customHeight="1">
      <c r="B8" s="108" t="s">
        <v>500</v>
      </c>
      <c r="C8" s="84" t="s">
        <v>501</v>
      </c>
      <c r="D8" s="84">
        <v>0</v>
      </c>
      <c r="E8" s="84">
        <v>0</v>
      </c>
      <c r="F8" s="84">
        <v>0</v>
      </c>
      <c r="G8" s="84">
        <v>0</v>
      </c>
      <c r="H8" s="84">
        <v>18.309740000000001</v>
      </c>
      <c r="I8" s="84">
        <v>0</v>
      </c>
      <c r="J8" s="84">
        <v>18.298210000000001</v>
      </c>
      <c r="K8" s="84">
        <v>16.830629999999999</v>
      </c>
      <c r="L8" s="84">
        <v>20.072620000000001</v>
      </c>
      <c r="M8" s="84">
        <v>0</v>
      </c>
      <c r="N8" s="84">
        <v>18.62462</v>
      </c>
      <c r="O8" s="84">
        <v>17.54785</v>
      </c>
    </row>
    <row r="9" spans="1:15" ht="11.25" customHeight="1">
      <c r="B9" s="109" t="s">
        <v>502</v>
      </c>
      <c r="C9" s="111"/>
      <c r="D9" s="90">
        <v>0</v>
      </c>
      <c r="E9" s="90">
        <v>0</v>
      </c>
      <c r="F9" s="90">
        <v>0</v>
      </c>
      <c r="G9" s="90">
        <v>0</v>
      </c>
      <c r="H9" s="90">
        <v>18.309740000000001</v>
      </c>
      <c r="I9" s="90">
        <v>0</v>
      </c>
      <c r="J9" s="90">
        <v>18.298210000000001</v>
      </c>
      <c r="K9" s="90">
        <v>16.830629999999999</v>
      </c>
      <c r="L9" s="90">
        <v>20.072620000000001</v>
      </c>
      <c r="M9" s="90">
        <v>0</v>
      </c>
      <c r="N9" s="90">
        <v>18.62462</v>
      </c>
      <c r="O9" s="90">
        <v>17.54785</v>
      </c>
    </row>
    <row r="10" spans="1:15" ht="11.25" customHeight="1">
      <c r="B10" s="97" t="s">
        <v>503</v>
      </c>
      <c r="C10" s="87" t="s">
        <v>504</v>
      </c>
      <c r="D10" s="87">
        <v>15.485060000000001</v>
      </c>
      <c r="E10" s="87">
        <v>13.233359999999999</v>
      </c>
      <c r="F10" s="87">
        <v>15.889010000000001</v>
      </c>
      <c r="G10" s="87">
        <v>14.541230000000001</v>
      </c>
      <c r="H10" s="87">
        <v>0</v>
      </c>
      <c r="I10" s="87">
        <v>15.379</v>
      </c>
      <c r="J10" s="87">
        <v>15.35294</v>
      </c>
      <c r="K10" s="87">
        <v>17.920940000000002</v>
      </c>
      <c r="L10" s="87">
        <v>16.839759999999998</v>
      </c>
      <c r="M10" s="87">
        <v>14.97137</v>
      </c>
      <c r="N10" s="87">
        <v>15.36382</v>
      </c>
      <c r="O10" s="87">
        <v>15.864420000000001</v>
      </c>
    </row>
    <row r="11" spans="1:15" ht="11.25" customHeight="1">
      <c r="B11" s="109" t="s">
        <v>505</v>
      </c>
      <c r="C11" s="111"/>
      <c r="D11" s="90">
        <v>15.485060000000001</v>
      </c>
      <c r="E11" s="90">
        <v>13.233359999999999</v>
      </c>
      <c r="F11" s="90">
        <v>15.889010000000001</v>
      </c>
      <c r="G11" s="90">
        <v>14.541230000000001</v>
      </c>
      <c r="H11" s="90">
        <v>0</v>
      </c>
      <c r="I11" s="90">
        <v>15.379</v>
      </c>
      <c r="J11" s="90">
        <v>15.35294</v>
      </c>
      <c r="K11" s="90">
        <v>17.920940000000002</v>
      </c>
      <c r="L11" s="90">
        <v>16.839759999999998</v>
      </c>
      <c r="M11" s="90">
        <v>14.97137</v>
      </c>
      <c r="N11" s="90">
        <v>15.36382</v>
      </c>
      <c r="O11" s="90">
        <v>15.864420000000001</v>
      </c>
    </row>
    <row r="12" spans="1:15" ht="11.25" customHeight="1">
      <c r="B12" s="97" t="s">
        <v>928</v>
      </c>
      <c r="C12" s="87" t="s">
        <v>506</v>
      </c>
      <c r="D12" s="87">
        <v>8.8859899999999996</v>
      </c>
      <c r="E12" s="87">
        <v>9.4425799999999995</v>
      </c>
      <c r="F12" s="87">
        <v>9.3951999999999991</v>
      </c>
      <c r="G12" s="87">
        <v>0</v>
      </c>
      <c r="H12" s="87">
        <v>9.0587599999999995</v>
      </c>
      <c r="I12" s="87">
        <v>9.5087200000000003</v>
      </c>
      <c r="J12" s="87">
        <v>9.6138999999999992</v>
      </c>
      <c r="K12" s="87">
        <v>10.16464</v>
      </c>
      <c r="L12" s="87">
        <v>8.4614399999999996</v>
      </c>
      <c r="M12" s="87">
        <v>10.717459999999999</v>
      </c>
      <c r="N12" s="87">
        <v>9.2200699999999998</v>
      </c>
      <c r="O12" s="87">
        <v>7.38835</v>
      </c>
    </row>
    <row r="13" spans="1:15" ht="11.25" customHeight="1">
      <c r="B13" s="109" t="s">
        <v>927</v>
      </c>
      <c r="C13" s="111"/>
      <c r="D13" s="90">
        <v>8.8859899999999996</v>
      </c>
      <c r="E13" s="90">
        <v>9.4425799999999995</v>
      </c>
      <c r="F13" s="90">
        <v>9.3951999999999991</v>
      </c>
      <c r="G13" s="90">
        <v>0</v>
      </c>
      <c r="H13" s="90">
        <v>9.0587599999999995</v>
      </c>
      <c r="I13" s="90">
        <v>9.5087200000000003</v>
      </c>
      <c r="J13" s="90">
        <v>9.6138999999999992</v>
      </c>
      <c r="K13" s="90">
        <v>10.16464</v>
      </c>
      <c r="L13" s="90">
        <v>8.4614399999999996</v>
      </c>
      <c r="M13" s="90">
        <v>10.717459999999999</v>
      </c>
      <c r="N13" s="90">
        <v>9.2200699999999998</v>
      </c>
      <c r="O13" s="90">
        <v>7.38835</v>
      </c>
    </row>
    <row r="14" spans="1:15" ht="11.25" customHeight="1">
      <c r="B14" s="97" t="s">
        <v>135</v>
      </c>
      <c r="C14" s="87" t="s">
        <v>507</v>
      </c>
      <c r="D14" s="87">
        <v>0</v>
      </c>
      <c r="E14" s="87">
        <v>0</v>
      </c>
      <c r="F14" s="87">
        <v>0</v>
      </c>
      <c r="G14" s="87">
        <v>0</v>
      </c>
      <c r="H14" s="87">
        <v>0</v>
      </c>
      <c r="I14" s="87">
        <v>0</v>
      </c>
      <c r="J14" s="87">
        <v>0</v>
      </c>
      <c r="K14" s="87">
        <v>0</v>
      </c>
      <c r="L14" s="87">
        <v>0</v>
      </c>
      <c r="M14" s="87">
        <v>0</v>
      </c>
      <c r="N14" s="87">
        <v>0</v>
      </c>
      <c r="O14" s="87">
        <v>0</v>
      </c>
    </row>
    <row r="15" spans="1:15" ht="11.25" customHeight="1">
      <c r="B15" s="109" t="s">
        <v>508</v>
      </c>
      <c r="C15" s="111"/>
      <c r="D15" s="90">
        <v>0</v>
      </c>
      <c r="E15" s="90">
        <v>0</v>
      </c>
      <c r="F15" s="90">
        <v>0</v>
      </c>
      <c r="G15" s="90">
        <v>0</v>
      </c>
      <c r="H15" s="90">
        <v>0</v>
      </c>
      <c r="I15" s="90">
        <v>0</v>
      </c>
      <c r="J15" s="90">
        <v>0</v>
      </c>
      <c r="K15" s="90">
        <v>0</v>
      </c>
      <c r="L15" s="90">
        <v>0</v>
      </c>
      <c r="M15" s="90">
        <v>0</v>
      </c>
      <c r="N15" s="90">
        <v>0</v>
      </c>
      <c r="O15" s="90">
        <v>0</v>
      </c>
    </row>
    <row r="16" spans="1:15" ht="11.25" customHeight="1">
      <c r="B16" s="110" t="s">
        <v>385</v>
      </c>
      <c r="C16" s="87" t="s">
        <v>509</v>
      </c>
      <c r="D16" s="87">
        <v>0</v>
      </c>
      <c r="E16" s="87">
        <v>0</v>
      </c>
      <c r="F16" s="87">
        <v>0</v>
      </c>
      <c r="G16" s="87">
        <v>0</v>
      </c>
      <c r="H16" s="87">
        <v>0</v>
      </c>
      <c r="I16" s="87">
        <v>0</v>
      </c>
      <c r="J16" s="87">
        <v>0</v>
      </c>
      <c r="K16" s="87">
        <v>0</v>
      </c>
      <c r="L16" s="87">
        <v>0</v>
      </c>
      <c r="M16" s="87">
        <v>0</v>
      </c>
      <c r="N16" s="87">
        <v>0</v>
      </c>
      <c r="O16" s="87">
        <v>0</v>
      </c>
    </row>
    <row r="17" spans="2:15" ht="11.25" customHeight="1">
      <c r="B17" s="108"/>
      <c r="C17" s="87" t="s">
        <v>510</v>
      </c>
      <c r="D17" s="87">
        <v>0</v>
      </c>
      <c r="E17" s="87">
        <v>0</v>
      </c>
      <c r="F17" s="87">
        <v>0</v>
      </c>
      <c r="G17" s="87">
        <v>0</v>
      </c>
      <c r="H17" s="87">
        <v>0</v>
      </c>
      <c r="I17" s="87">
        <v>0</v>
      </c>
      <c r="J17" s="87">
        <v>0</v>
      </c>
      <c r="K17" s="87">
        <v>0</v>
      </c>
      <c r="L17" s="87">
        <v>0</v>
      </c>
      <c r="M17" s="87">
        <v>0</v>
      </c>
      <c r="N17" s="87">
        <v>0</v>
      </c>
      <c r="O17" s="87">
        <v>0</v>
      </c>
    </row>
    <row r="18" spans="2:15" ht="11.25" customHeight="1">
      <c r="B18" s="109" t="s">
        <v>392</v>
      </c>
      <c r="C18" s="111"/>
      <c r="D18" s="90">
        <v>0</v>
      </c>
      <c r="E18" s="90">
        <v>0</v>
      </c>
      <c r="F18" s="90">
        <v>0</v>
      </c>
      <c r="G18" s="90">
        <v>0</v>
      </c>
      <c r="H18" s="90">
        <v>0</v>
      </c>
      <c r="I18" s="90">
        <v>0</v>
      </c>
      <c r="J18" s="90">
        <v>0</v>
      </c>
      <c r="K18" s="90">
        <v>0</v>
      </c>
      <c r="L18" s="90">
        <v>0</v>
      </c>
      <c r="M18" s="90">
        <v>0</v>
      </c>
      <c r="N18" s="90">
        <v>0</v>
      </c>
      <c r="O18" s="90">
        <v>0</v>
      </c>
    </row>
    <row r="19" spans="2:15" ht="11.25" customHeight="1">
      <c r="B19" s="88" t="s">
        <v>399</v>
      </c>
      <c r="C19" s="87" t="s">
        <v>511</v>
      </c>
      <c r="D19" s="87">
        <v>22.584509999999998</v>
      </c>
      <c r="E19" s="87">
        <v>22.537839999999999</v>
      </c>
      <c r="F19" s="87">
        <v>0</v>
      </c>
      <c r="G19" s="87">
        <v>22.497219999999999</v>
      </c>
      <c r="H19" s="87">
        <v>22.685749999999999</v>
      </c>
      <c r="I19" s="87">
        <v>22.733810000000002</v>
      </c>
      <c r="J19" s="87">
        <v>22.73565</v>
      </c>
      <c r="K19" s="87">
        <v>17.025870000000001</v>
      </c>
      <c r="L19" s="87">
        <v>22.73781</v>
      </c>
      <c r="M19" s="87">
        <v>22.735340000000001</v>
      </c>
      <c r="N19" s="87">
        <v>22.741900000000001</v>
      </c>
      <c r="O19" s="87">
        <v>22.537389999999998</v>
      </c>
    </row>
    <row r="20" spans="2:15" ht="11.25" customHeight="1">
      <c r="B20" s="111" t="s">
        <v>402</v>
      </c>
      <c r="C20" s="111"/>
      <c r="D20" s="90">
        <v>22.584509999999998</v>
      </c>
      <c r="E20" s="90">
        <v>22.537839999999999</v>
      </c>
      <c r="F20" s="90">
        <v>0</v>
      </c>
      <c r="G20" s="90">
        <v>22.497219999999999</v>
      </c>
      <c r="H20" s="90">
        <v>22.685749999999999</v>
      </c>
      <c r="I20" s="90">
        <v>22.733810000000002</v>
      </c>
      <c r="J20" s="90">
        <v>22.73565</v>
      </c>
      <c r="K20" s="90">
        <v>17.025870000000001</v>
      </c>
      <c r="L20" s="90">
        <v>22.73781</v>
      </c>
      <c r="M20" s="90">
        <v>22.735340000000001</v>
      </c>
      <c r="N20" s="90">
        <v>22.741900000000001</v>
      </c>
      <c r="O20" s="90">
        <v>22.537389999999998</v>
      </c>
    </row>
    <row r="21" spans="2:15" ht="11.25" customHeight="1">
      <c r="B21" s="100" t="s">
        <v>916</v>
      </c>
      <c r="C21" s="87" t="s">
        <v>512</v>
      </c>
      <c r="D21" s="87">
        <v>0</v>
      </c>
      <c r="E21" s="87">
        <v>0</v>
      </c>
      <c r="F21" s="87">
        <v>0</v>
      </c>
      <c r="G21" s="87">
        <v>0</v>
      </c>
      <c r="H21" s="87">
        <v>213.541</v>
      </c>
      <c r="I21" s="87">
        <v>118.253</v>
      </c>
      <c r="J21" s="87">
        <v>0</v>
      </c>
      <c r="K21" s="87">
        <v>0</v>
      </c>
      <c r="L21" s="87">
        <v>49.737000000000002</v>
      </c>
      <c r="M21" s="87">
        <v>209.40699999999998</v>
      </c>
      <c r="N21" s="87">
        <v>204.37</v>
      </c>
      <c r="O21" s="87">
        <v>210.892</v>
      </c>
    </row>
    <row r="22" spans="2:15" ht="11.25" customHeight="1">
      <c r="B22" s="112"/>
      <c r="C22" s="87" t="s">
        <v>513</v>
      </c>
      <c r="D22" s="87">
        <v>0</v>
      </c>
      <c r="E22" s="87">
        <v>151.54900000000001</v>
      </c>
      <c r="F22" s="87">
        <v>140.84899999999999</v>
      </c>
      <c r="G22" s="87">
        <v>99.936000000000007</v>
      </c>
      <c r="H22" s="87">
        <v>119.947</v>
      </c>
      <c r="I22" s="87">
        <v>159.85499999999999</v>
      </c>
      <c r="J22" s="87">
        <v>0</v>
      </c>
      <c r="K22" s="87">
        <v>0</v>
      </c>
      <c r="L22" s="87">
        <v>0</v>
      </c>
      <c r="M22" s="87">
        <v>0</v>
      </c>
      <c r="N22" s="87">
        <v>103.02500000000001</v>
      </c>
      <c r="O22" s="87">
        <v>0</v>
      </c>
    </row>
    <row r="23" spans="2:15" ht="11.25" customHeight="1">
      <c r="B23" s="85"/>
      <c r="C23" s="87" t="s">
        <v>514</v>
      </c>
      <c r="D23" s="87">
        <v>204.89</v>
      </c>
      <c r="E23" s="87">
        <v>204.32600000000002</v>
      </c>
      <c r="F23" s="87">
        <v>431.19900000000001</v>
      </c>
      <c r="G23" s="87">
        <v>297.56600000000003</v>
      </c>
      <c r="H23" s="87">
        <v>457.30200000000002</v>
      </c>
      <c r="I23" s="87">
        <v>453.17500000000007</v>
      </c>
      <c r="J23" s="87">
        <v>225.69899999999998</v>
      </c>
      <c r="K23" s="87">
        <v>467.21100000000001</v>
      </c>
      <c r="L23" s="87">
        <v>467.10099999999994</v>
      </c>
      <c r="M23" s="87">
        <v>465.57299999999998</v>
      </c>
      <c r="N23" s="87">
        <v>456.72399999999993</v>
      </c>
      <c r="O23" s="87">
        <v>454.35400000000004</v>
      </c>
    </row>
    <row r="24" spans="2:15" ht="11.25" customHeight="1">
      <c r="B24" s="111" t="s">
        <v>917</v>
      </c>
      <c r="C24" s="111"/>
      <c r="D24" s="90">
        <v>204.89</v>
      </c>
      <c r="E24" s="90">
        <v>355.875</v>
      </c>
      <c r="F24" s="90">
        <v>572.048</v>
      </c>
      <c r="G24" s="90">
        <v>397.50200000000007</v>
      </c>
      <c r="H24" s="90">
        <v>790.79</v>
      </c>
      <c r="I24" s="90">
        <v>731.28300000000013</v>
      </c>
      <c r="J24" s="90">
        <v>225.69899999999998</v>
      </c>
      <c r="K24" s="90">
        <v>467.21100000000001</v>
      </c>
      <c r="L24" s="90">
        <v>516.83799999999997</v>
      </c>
      <c r="M24" s="90">
        <v>674.98</v>
      </c>
      <c r="N24" s="90">
        <v>764.11899999999991</v>
      </c>
      <c r="O24" s="90">
        <v>665.24600000000009</v>
      </c>
    </row>
    <row r="25" spans="2:15" ht="11.25" customHeight="1">
      <c r="B25" s="100" t="s">
        <v>929</v>
      </c>
      <c r="C25" s="87" t="s">
        <v>515</v>
      </c>
      <c r="D25" s="87">
        <v>0</v>
      </c>
      <c r="E25" s="87">
        <v>47.892000000000003</v>
      </c>
      <c r="F25" s="87">
        <v>33.503999999999998</v>
      </c>
      <c r="G25" s="87">
        <v>0</v>
      </c>
      <c r="H25" s="87">
        <v>0</v>
      </c>
      <c r="I25" s="87">
        <v>49.036999999999999</v>
      </c>
      <c r="J25" s="87">
        <v>0</v>
      </c>
      <c r="K25" s="87">
        <v>0</v>
      </c>
      <c r="L25" s="87">
        <v>0</v>
      </c>
      <c r="M25" s="87">
        <v>0</v>
      </c>
      <c r="N25" s="87">
        <v>49.103999999999999</v>
      </c>
      <c r="O25" s="87">
        <v>0</v>
      </c>
    </row>
    <row r="26" spans="2:15" ht="11.25" customHeight="1">
      <c r="B26" s="112"/>
      <c r="C26" s="87" t="s">
        <v>516</v>
      </c>
      <c r="D26" s="87">
        <v>0</v>
      </c>
      <c r="E26" s="87">
        <v>0</v>
      </c>
      <c r="F26" s="87">
        <v>0</v>
      </c>
      <c r="G26" s="87">
        <v>0</v>
      </c>
      <c r="H26" s="87">
        <v>0</v>
      </c>
      <c r="I26" s="87">
        <v>0</v>
      </c>
      <c r="J26" s="87">
        <v>92.156000000000006</v>
      </c>
      <c r="K26" s="87">
        <v>92.201999999999998</v>
      </c>
      <c r="L26" s="87">
        <v>92.340999999999994</v>
      </c>
      <c r="M26" s="87">
        <v>92.061000000000007</v>
      </c>
      <c r="N26" s="87">
        <v>90.763999999999996</v>
      </c>
      <c r="O26" s="87">
        <v>90.43</v>
      </c>
    </row>
    <row r="27" spans="2:15" ht="11.25" customHeight="1">
      <c r="B27" s="85"/>
      <c r="C27" s="87" t="s">
        <v>931</v>
      </c>
      <c r="D27" s="87">
        <v>85.326999999999998</v>
      </c>
      <c r="E27" s="87">
        <v>0</v>
      </c>
      <c r="F27" s="87">
        <v>70.096999999999994</v>
      </c>
      <c r="G27" s="87">
        <v>85.352999999999994</v>
      </c>
      <c r="H27" s="87">
        <v>105.373</v>
      </c>
      <c r="I27" s="87">
        <v>0</v>
      </c>
      <c r="J27" s="87">
        <v>0</v>
      </c>
      <c r="K27" s="87">
        <v>0</v>
      </c>
      <c r="L27" s="87">
        <v>0</v>
      </c>
      <c r="M27" s="87">
        <v>0</v>
      </c>
      <c r="N27" s="87">
        <v>0</v>
      </c>
      <c r="O27" s="87">
        <v>0</v>
      </c>
    </row>
    <row r="28" spans="2:15" ht="11.25" customHeight="1">
      <c r="B28" s="111" t="s">
        <v>930</v>
      </c>
      <c r="C28" s="111"/>
      <c r="D28" s="90">
        <v>85.326999999999998</v>
      </c>
      <c r="E28" s="90">
        <v>47.892000000000003</v>
      </c>
      <c r="F28" s="90">
        <v>103.601</v>
      </c>
      <c r="G28" s="90">
        <v>85.352999999999994</v>
      </c>
      <c r="H28" s="90">
        <v>105.373</v>
      </c>
      <c r="I28" s="90">
        <v>49.036999999999999</v>
      </c>
      <c r="J28" s="90">
        <v>92.156000000000006</v>
      </c>
      <c r="K28" s="90">
        <v>92.201999999999998</v>
      </c>
      <c r="L28" s="90">
        <v>92.340999999999994</v>
      </c>
      <c r="M28" s="90">
        <v>92.061000000000007</v>
      </c>
      <c r="N28" s="90">
        <v>139.86799999999999</v>
      </c>
      <c r="O28" s="90">
        <v>90.43</v>
      </c>
    </row>
    <row r="29" spans="2:15" ht="11.25" customHeight="1">
      <c r="B29" s="100" t="s">
        <v>427</v>
      </c>
      <c r="C29" s="87" t="s">
        <v>517</v>
      </c>
      <c r="D29" s="87">
        <v>771.65257999999994</v>
      </c>
      <c r="E29" s="87">
        <v>165.95107999999999</v>
      </c>
      <c r="F29" s="87">
        <v>0</v>
      </c>
      <c r="G29" s="87">
        <v>514.78946999999994</v>
      </c>
      <c r="H29" s="87">
        <v>662.43633999999997</v>
      </c>
      <c r="I29" s="87">
        <v>557.86991999999998</v>
      </c>
      <c r="J29" s="87">
        <v>768.35092999999995</v>
      </c>
      <c r="K29" s="87">
        <v>770.28921000000003</v>
      </c>
      <c r="L29" s="87">
        <v>774.06601000000001</v>
      </c>
      <c r="M29" s="87">
        <v>773.41799000000003</v>
      </c>
      <c r="N29" s="87">
        <v>781.72061000000008</v>
      </c>
      <c r="O29" s="87">
        <v>787.29093999999998</v>
      </c>
    </row>
    <row r="30" spans="2:15" ht="11.25" customHeight="1">
      <c r="B30" s="112"/>
      <c r="C30" s="87" t="s">
        <v>518</v>
      </c>
      <c r="D30" s="87">
        <v>102.65100000000001</v>
      </c>
      <c r="E30" s="87">
        <v>67.947299999999998</v>
      </c>
      <c r="F30" s="87">
        <v>0</v>
      </c>
      <c r="G30" s="87">
        <v>0</v>
      </c>
      <c r="H30" s="87">
        <v>102.02784</v>
      </c>
      <c r="I30" s="87">
        <v>102.41989</v>
      </c>
      <c r="J30" s="87">
        <v>102.20852000000001</v>
      </c>
      <c r="K30" s="87">
        <v>102.48605000000001</v>
      </c>
      <c r="L30" s="87">
        <v>103.68376000000001</v>
      </c>
      <c r="M30" s="87">
        <v>102.20013</v>
      </c>
      <c r="N30" s="87">
        <v>101.93995000000001</v>
      </c>
      <c r="O30" s="87">
        <v>104.55445</v>
      </c>
    </row>
    <row r="31" spans="2:15" ht="11.25" customHeight="1">
      <c r="B31" s="112"/>
      <c r="C31" s="87" t="s">
        <v>519</v>
      </c>
      <c r="D31" s="87">
        <v>0</v>
      </c>
      <c r="E31" s="87">
        <v>0</v>
      </c>
      <c r="F31" s="87">
        <v>0</v>
      </c>
      <c r="G31" s="87">
        <v>0</v>
      </c>
      <c r="H31" s="87">
        <v>0</v>
      </c>
      <c r="I31" s="87">
        <v>0</v>
      </c>
      <c r="J31" s="87">
        <v>87.620419999999996</v>
      </c>
      <c r="K31" s="87">
        <v>0</v>
      </c>
      <c r="L31" s="87">
        <v>0</v>
      </c>
      <c r="M31" s="87">
        <v>0</v>
      </c>
      <c r="N31" s="87">
        <v>129.80266</v>
      </c>
      <c r="O31" s="87">
        <v>59.187829999999998</v>
      </c>
    </row>
    <row r="32" spans="2:15" ht="11.25" customHeight="1">
      <c r="B32" s="112"/>
      <c r="C32" s="87" t="s">
        <v>520</v>
      </c>
      <c r="D32" s="87">
        <v>0</v>
      </c>
      <c r="E32" s="87">
        <v>0</v>
      </c>
      <c r="F32" s="87">
        <v>0</v>
      </c>
      <c r="G32" s="87">
        <v>0</v>
      </c>
      <c r="H32" s="87">
        <v>195.91817</v>
      </c>
      <c r="I32" s="87">
        <v>0</v>
      </c>
      <c r="J32" s="87">
        <v>0</v>
      </c>
      <c r="K32" s="87">
        <v>0</v>
      </c>
      <c r="L32" s="87">
        <v>0</v>
      </c>
      <c r="M32" s="87">
        <v>0</v>
      </c>
      <c r="N32" s="87">
        <v>193.20819</v>
      </c>
      <c r="O32" s="87">
        <v>576.97881999999993</v>
      </c>
    </row>
    <row r="33" spans="2:15" ht="11.25" customHeight="1">
      <c r="B33" s="85"/>
      <c r="C33" s="87" t="s">
        <v>521</v>
      </c>
      <c r="D33" s="87">
        <v>0</v>
      </c>
      <c r="E33" s="87">
        <v>0</v>
      </c>
      <c r="F33" s="87">
        <v>0</v>
      </c>
      <c r="G33" s="87">
        <v>0</v>
      </c>
      <c r="H33" s="87">
        <v>0</v>
      </c>
      <c r="I33" s="87">
        <v>0</v>
      </c>
      <c r="J33" s="87">
        <v>0</v>
      </c>
      <c r="K33" s="87">
        <v>0</v>
      </c>
      <c r="L33" s="87">
        <v>0</v>
      </c>
      <c r="M33" s="87">
        <v>0</v>
      </c>
      <c r="N33" s="87">
        <v>0</v>
      </c>
      <c r="O33" s="87">
        <v>0</v>
      </c>
    </row>
    <row r="34" spans="2:15" ht="11.25" customHeight="1">
      <c r="B34" s="111" t="s">
        <v>430</v>
      </c>
      <c r="C34" s="111"/>
      <c r="D34" s="90">
        <v>874.30358000000001</v>
      </c>
      <c r="E34" s="90">
        <v>233.89837999999997</v>
      </c>
      <c r="F34" s="90">
        <v>0</v>
      </c>
      <c r="G34" s="90">
        <v>514.78946999999994</v>
      </c>
      <c r="H34" s="90">
        <v>960.38234999999997</v>
      </c>
      <c r="I34" s="90">
        <v>660.28980999999999</v>
      </c>
      <c r="J34" s="90">
        <v>958.17986999999994</v>
      </c>
      <c r="K34" s="90">
        <v>872.77526</v>
      </c>
      <c r="L34" s="90">
        <v>877.74977000000001</v>
      </c>
      <c r="M34" s="90">
        <v>875.61812000000009</v>
      </c>
      <c r="N34" s="90">
        <v>1206.6714100000002</v>
      </c>
      <c r="O34" s="90">
        <v>1528.0120399999998</v>
      </c>
    </row>
    <row r="35" spans="2:15" ht="11.25" customHeight="1">
      <c r="B35" s="88" t="s">
        <v>932</v>
      </c>
      <c r="C35" s="87" t="s">
        <v>933</v>
      </c>
      <c r="D35" s="87">
        <v>545.29022000000009</v>
      </c>
      <c r="E35" s="87">
        <v>562.50548000000003</v>
      </c>
      <c r="F35" s="87">
        <v>555.41055000000006</v>
      </c>
      <c r="G35" s="87">
        <v>0</v>
      </c>
      <c r="H35" s="87">
        <v>566.63325000000009</v>
      </c>
      <c r="I35" s="87">
        <v>559.52296000000001</v>
      </c>
      <c r="J35" s="87">
        <v>548.15437999999995</v>
      </c>
      <c r="K35" s="87">
        <v>548.47241000000008</v>
      </c>
      <c r="L35" s="87">
        <v>556.02593000000002</v>
      </c>
      <c r="M35" s="87">
        <v>566.82931000000008</v>
      </c>
      <c r="N35" s="87">
        <v>565.02558999999997</v>
      </c>
      <c r="O35" s="87">
        <v>564.15017</v>
      </c>
    </row>
    <row r="36" spans="2:15" ht="11.25" customHeight="1">
      <c r="B36" s="111" t="s">
        <v>934</v>
      </c>
      <c r="C36" s="111"/>
      <c r="D36" s="90">
        <v>545.29022000000009</v>
      </c>
      <c r="E36" s="90">
        <v>562.50548000000003</v>
      </c>
      <c r="F36" s="90">
        <v>555.41055000000006</v>
      </c>
      <c r="G36" s="90">
        <v>0</v>
      </c>
      <c r="H36" s="90">
        <v>566.63325000000009</v>
      </c>
      <c r="I36" s="90">
        <v>559.52296000000001</v>
      </c>
      <c r="J36" s="90">
        <v>548.15437999999995</v>
      </c>
      <c r="K36" s="90">
        <v>548.47241000000008</v>
      </c>
      <c r="L36" s="90">
        <v>556.02593000000002</v>
      </c>
      <c r="M36" s="90">
        <v>566.82931000000008</v>
      </c>
      <c r="N36" s="90">
        <v>565.02558999999997</v>
      </c>
      <c r="O36" s="90">
        <v>564.15017</v>
      </c>
    </row>
    <row r="37" spans="2:15" ht="11.25" customHeight="1">
      <c r="B37" s="100" t="s">
        <v>522</v>
      </c>
      <c r="C37" s="87" t="s">
        <v>523</v>
      </c>
      <c r="D37" s="87">
        <v>0</v>
      </c>
      <c r="E37" s="87">
        <v>0</v>
      </c>
      <c r="F37" s="87">
        <v>0</v>
      </c>
      <c r="G37" s="87">
        <v>0</v>
      </c>
      <c r="H37" s="87">
        <v>0</v>
      </c>
      <c r="I37" s="87">
        <v>0</v>
      </c>
      <c r="J37" s="87">
        <v>0</v>
      </c>
      <c r="K37" s="87">
        <v>0</v>
      </c>
      <c r="L37" s="87">
        <v>0</v>
      </c>
      <c r="M37" s="87">
        <v>0</v>
      </c>
      <c r="N37" s="87">
        <v>0</v>
      </c>
      <c r="O37" s="87">
        <v>0</v>
      </c>
    </row>
    <row r="38" spans="2:15" ht="11.25" customHeight="1">
      <c r="B38" s="85"/>
      <c r="C38" s="87" t="s">
        <v>524</v>
      </c>
      <c r="D38" s="87">
        <v>0</v>
      </c>
      <c r="E38" s="87">
        <v>0</v>
      </c>
      <c r="F38" s="87">
        <v>0</v>
      </c>
      <c r="G38" s="87">
        <v>0</v>
      </c>
      <c r="H38" s="87">
        <v>0</v>
      </c>
      <c r="I38" s="87">
        <v>0</v>
      </c>
      <c r="J38" s="87">
        <v>0</v>
      </c>
      <c r="K38" s="87">
        <v>0</v>
      </c>
      <c r="L38" s="87">
        <v>0</v>
      </c>
      <c r="M38" s="87">
        <v>0</v>
      </c>
      <c r="N38" s="87">
        <v>0</v>
      </c>
      <c r="O38" s="87">
        <v>0</v>
      </c>
    </row>
    <row r="39" spans="2:15" ht="11.25" customHeight="1">
      <c r="B39" s="111" t="s">
        <v>525</v>
      </c>
      <c r="C39" s="111"/>
      <c r="D39" s="90">
        <v>0</v>
      </c>
      <c r="E39" s="90">
        <v>0</v>
      </c>
      <c r="F39" s="90">
        <v>0</v>
      </c>
      <c r="G39" s="90">
        <v>0</v>
      </c>
      <c r="H39" s="90">
        <v>0</v>
      </c>
      <c r="I39" s="90">
        <v>0</v>
      </c>
      <c r="J39" s="90">
        <v>0</v>
      </c>
      <c r="K39" s="90">
        <v>0</v>
      </c>
      <c r="L39" s="90">
        <v>0</v>
      </c>
      <c r="M39" s="90">
        <v>0</v>
      </c>
      <c r="N39" s="90">
        <v>0</v>
      </c>
      <c r="O39" s="90">
        <v>0</v>
      </c>
    </row>
    <row r="40" spans="2:15" ht="11.25" customHeight="1">
      <c r="B40" s="100" t="s">
        <v>457</v>
      </c>
      <c r="C40" s="87" t="s">
        <v>526</v>
      </c>
      <c r="D40" s="87">
        <v>776.41</v>
      </c>
      <c r="E40" s="87">
        <v>786.88</v>
      </c>
      <c r="F40" s="87">
        <v>624.30999999999995</v>
      </c>
      <c r="G40" s="87">
        <v>518.5</v>
      </c>
      <c r="H40" s="87">
        <v>170.37</v>
      </c>
      <c r="I40" s="87">
        <v>488.21</v>
      </c>
      <c r="J40" s="87">
        <v>887.80000000000007</v>
      </c>
      <c r="K40" s="87">
        <v>850.09999999999991</v>
      </c>
      <c r="L40" s="87">
        <v>890.85</v>
      </c>
      <c r="M40" s="87">
        <v>890.54954999999995</v>
      </c>
      <c r="N40" s="87">
        <v>881.13006000000007</v>
      </c>
      <c r="O40" s="87">
        <v>876.25539000000003</v>
      </c>
    </row>
    <row r="41" spans="2:15" ht="11.25" customHeight="1">
      <c r="B41" s="85"/>
      <c r="C41" s="87" t="s">
        <v>527</v>
      </c>
      <c r="D41" s="87">
        <v>0</v>
      </c>
      <c r="E41" s="87">
        <v>104.8</v>
      </c>
      <c r="F41" s="87">
        <v>0</v>
      </c>
      <c r="G41" s="87">
        <v>149.08000000000001</v>
      </c>
      <c r="H41" s="87">
        <v>0</v>
      </c>
      <c r="I41" s="87">
        <v>329.35399999999998</v>
      </c>
      <c r="J41" s="87">
        <v>329.31700000000001</v>
      </c>
      <c r="K41" s="87">
        <v>326.02</v>
      </c>
      <c r="L41" s="87">
        <v>219.27099999999999</v>
      </c>
      <c r="M41" s="87">
        <v>326.79208</v>
      </c>
      <c r="N41" s="87">
        <v>319.62990000000002</v>
      </c>
      <c r="O41" s="87">
        <v>318.72757000000001</v>
      </c>
    </row>
    <row r="42" spans="2:15" ht="11.25" customHeight="1">
      <c r="B42" s="111" t="s">
        <v>460</v>
      </c>
      <c r="C42" s="111"/>
      <c r="D42" s="90">
        <v>776.41</v>
      </c>
      <c r="E42" s="90">
        <v>891.68</v>
      </c>
      <c r="F42" s="90">
        <v>624.30999999999995</v>
      </c>
      <c r="G42" s="90">
        <v>667.58</v>
      </c>
      <c r="H42" s="90">
        <v>170.37</v>
      </c>
      <c r="I42" s="90">
        <v>817.56399999999996</v>
      </c>
      <c r="J42" s="90">
        <v>1217.1170000000002</v>
      </c>
      <c r="K42" s="90">
        <v>1176.1199999999999</v>
      </c>
      <c r="L42" s="90">
        <v>1110.1210000000001</v>
      </c>
      <c r="M42" s="90">
        <v>1217.3416299999999</v>
      </c>
      <c r="N42" s="90">
        <v>1200.7599600000001</v>
      </c>
      <c r="O42" s="90">
        <v>1194.98296</v>
      </c>
    </row>
    <row r="43" spans="2:15" ht="11.25" customHeight="1">
      <c r="B43" s="100" t="s">
        <v>528</v>
      </c>
      <c r="C43" s="87" t="s">
        <v>529</v>
      </c>
      <c r="D43" s="87">
        <v>2.2532999999999999</v>
      </c>
      <c r="E43" s="87">
        <v>2.1562999999999999</v>
      </c>
      <c r="F43" s="87">
        <v>1.8589</v>
      </c>
      <c r="G43" s="87">
        <v>0</v>
      </c>
      <c r="H43" s="87">
        <v>1.20198</v>
      </c>
      <c r="I43" s="87">
        <v>2.2037</v>
      </c>
      <c r="J43" s="87">
        <v>2.1027</v>
      </c>
      <c r="K43" s="87">
        <v>0.90029999999999999</v>
      </c>
      <c r="L43" s="87">
        <v>1.8030999999999999</v>
      </c>
      <c r="M43" s="87">
        <v>2.0512999999999999</v>
      </c>
      <c r="N43" s="87">
        <v>2.2518000000000002</v>
      </c>
      <c r="O43" s="87">
        <v>2.2023000000000001</v>
      </c>
    </row>
    <row r="44" spans="2:15" ht="11.25" customHeight="1">
      <c r="B44" s="112"/>
      <c r="C44" s="87" t="s">
        <v>530</v>
      </c>
      <c r="D44" s="87">
        <v>2.0068999999999999</v>
      </c>
      <c r="E44" s="87">
        <v>2.4030999999999998</v>
      </c>
      <c r="F44" s="87">
        <v>1.2032</v>
      </c>
      <c r="G44" s="87">
        <v>2.4028</v>
      </c>
      <c r="H44" s="87">
        <v>1.20025</v>
      </c>
      <c r="I44" s="87">
        <v>1.2007000000000001</v>
      </c>
      <c r="J44" s="87">
        <v>1.1998</v>
      </c>
      <c r="K44" s="87">
        <v>2.1036000000000001</v>
      </c>
      <c r="L44" s="87">
        <v>1.2051000000000001</v>
      </c>
      <c r="M44" s="87">
        <v>1.202</v>
      </c>
      <c r="N44" s="87">
        <v>2.4062000000000001</v>
      </c>
      <c r="O44" s="87">
        <v>2.403</v>
      </c>
    </row>
    <row r="45" spans="2:15" ht="11.25" customHeight="1">
      <c r="B45" s="112"/>
      <c r="C45" s="87" t="s">
        <v>531</v>
      </c>
      <c r="D45" s="87">
        <v>2.6111</v>
      </c>
      <c r="E45" s="87">
        <v>2.911</v>
      </c>
      <c r="F45" s="87">
        <v>4.6715</v>
      </c>
      <c r="G45" s="87">
        <v>4.4126000000000003</v>
      </c>
      <c r="H45" s="87">
        <v>3.0582799999999999</v>
      </c>
      <c r="I45" s="87">
        <v>1.6002000000000001</v>
      </c>
      <c r="J45" s="87">
        <v>1.5073000000000001</v>
      </c>
      <c r="K45" s="87">
        <v>4.3774999999999995</v>
      </c>
      <c r="L45" s="87">
        <v>4.7260999999999997</v>
      </c>
      <c r="M45" s="87">
        <v>4.3193000000000001</v>
      </c>
      <c r="N45" s="87">
        <v>4.4619999999999997</v>
      </c>
      <c r="O45" s="87">
        <v>3.1078999999999999</v>
      </c>
    </row>
    <row r="46" spans="2:15" ht="11.25" customHeight="1">
      <c r="B46" s="85"/>
      <c r="C46" s="87" t="s">
        <v>532</v>
      </c>
      <c r="D46" s="87">
        <v>2.6059999999999999</v>
      </c>
      <c r="E46" s="87">
        <v>2.8462000000000001</v>
      </c>
      <c r="F46" s="87">
        <v>2.9516</v>
      </c>
      <c r="G46" s="87">
        <v>0</v>
      </c>
      <c r="H46" s="87">
        <v>2.9012700000000002</v>
      </c>
      <c r="I46" s="87">
        <v>3.0106000000000002</v>
      </c>
      <c r="J46" s="87">
        <v>2.8481000000000001</v>
      </c>
      <c r="K46" s="87">
        <v>1.5005999999999999</v>
      </c>
      <c r="L46" s="87">
        <v>1.4712000000000001</v>
      </c>
      <c r="M46" s="87">
        <v>2.8014999999999999</v>
      </c>
      <c r="N46" s="87">
        <v>2.3117000000000001</v>
      </c>
      <c r="O46" s="87">
        <v>1.4503999999999999</v>
      </c>
    </row>
    <row r="47" spans="2:15" ht="11.25" customHeight="1">
      <c r="B47" s="111" t="s">
        <v>533</v>
      </c>
      <c r="C47" s="111"/>
      <c r="D47" s="90">
        <v>9.4772999999999996</v>
      </c>
      <c r="E47" s="90">
        <v>10.316599999999999</v>
      </c>
      <c r="F47" s="90">
        <v>10.6852</v>
      </c>
      <c r="G47" s="90">
        <v>6.8154000000000003</v>
      </c>
      <c r="H47" s="90">
        <v>8.3617799999999995</v>
      </c>
      <c r="I47" s="90">
        <v>8.0152000000000001</v>
      </c>
      <c r="J47" s="90">
        <v>7.6578999999999997</v>
      </c>
      <c r="K47" s="90">
        <v>8.8819999999999997</v>
      </c>
      <c r="L47" s="90">
        <v>9.2054999999999989</v>
      </c>
      <c r="M47" s="90">
        <v>10.374099999999999</v>
      </c>
      <c r="N47" s="90">
        <v>11.431700000000001</v>
      </c>
      <c r="O47" s="90">
        <v>9.1635999999999989</v>
      </c>
    </row>
    <row r="48" spans="2:15" ht="11.25" customHeight="1">
      <c r="B48" s="88" t="s">
        <v>534</v>
      </c>
      <c r="C48" s="87" t="s">
        <v>535</v>
      </c>
      <c r="D48" s="87">
        <v>0</v>
      </c>
      <c r="E48" s="87">
        <v>0</v>
      </c>
      <c r="F48" s="87">
        <v>0</v>
      </c>
      <c r="G48" s="87">
        <v>0</v>
      </c>
      <c r="H48" s="87">
        <v>0</v>
      </c>
      <c r="I48" s="87">
        <v>0</v>
      </c>
      <c r="J48" s="87">
        <v>0</v>
      </c>
      <c r="K48" s="87">
        <v>0</v>
      </c>
      <c r="L48" s="87">
        <v>0</v>
      </c>
      <c r="M48" s="87">
        <v>0</v>
      </c>
      <c r="N48" s="87">
        <v>0</v>
      </c>
      <c r="O48" s="87">
        <v>0</v>
      </c>
    </row>
    <row r="49" spans="2:15" ht="11.25" customHeight="1">
      <c r="B49" s="111" t="s">
        <v>536</v>
      </c>
      <c r="C49" s="111"/>
      <c r="D49" s="90">
        <v>0</v>
      </c>
      <c r="E49" s="90">
        <v>0</v>
      </c>
      <c r="F49" s="90">
        <v>0</v>
      </c>
      <c r="G49" s="90">
        <v>0</v>
      </c>
      <c r="H49" s="90">
        <v>0</v>
      </c>
      <c r="I49" s="90">
        <v>0</v>
      </c>
      <c r="J49" s="90">
        <v>0</v>
      </c>
      <c r="K49" s="90">
        <v>0</v>
      </c>
      <c r="L49" s="90">
        <v>0</v>
      </c>
      <c r="M49" s="90">
        <v>0</v>
      </c>
      <c r="N49" s="90">
        <v>0</v>
      </c>
      <c r="O49" s="90">
        <v>0</v>
      </c>
    </row>
    <row r="50" spans="2:15" ht="11.25" customHeight="1">
      <c r="B50" s="88" t="s">
        <v>537</v>
      </c>
      <c r="C50" s="87" t="s">
        <v>538</v>
      </c>
      <c r="D50" s="87">
        <v>0</v>
      </c>
      <c r="E50" s="87">
        <v>0</v>
      </c>
      <c r="F50" s="87">
        <v>0</v>
      </c>
      <c r="G50" s="87">
        <v>0</v>
      </c>
      <c r="H50" s="87">
        <v>0</v>
      </c>
      <c r="I50" s="87">
        <v>0</v>
      </c>
      <c r="J50" s="87">
        <v>0</v>
      </c>
      <c r="K50" s="87">
        <v>0</v>
      </c>
      <c r="L50" s="87">
        <v>0</v>
      </c>
      <c r="M50" s="87">
        <v>0</v>
      </c>
      <c r="N50" s="87">
        <v>0</v>
      </c>
      <c r="O50" s="87">
        <v>175.04680999999999</v>
      </c>
    </row>
    <row r="51" spans="2:15" ht="11.25" customHeight="1">
      <c r="B51" s="111" t="s">
        <v>539</v>
      </c>
      <c r="C51" s="111"/>
      <c r="D51" s="90">
        <v>0</v>
      </c>
      <c r="E51" s="90">
        <v>0</v>
      </c>
      <c r="F51" s="90">
        <v>0</v>
      </c>
      <c r="G51" s="90">
        <v>0</v>
      </c>
      <c r="H51" s="90">
        <v>0</v>
      </c>
      <c r="I51" s="90">
        <v>0</v>
      </c>
      <c r="J51" s="90">
        <v>0</v>
      </c>
      <c r="K51" s="90">
        <v>0</v>
      </c>
      <c r="L51" s="90">
        <v>0</v>
      </c>
      <c r="M51" s="90">
        <v>0</v>
      </c>
      <c r="N51" s="90">
        <v>0</v>
      </c>
      <c r="O51" s="90">
        <v>175.04680999999999</v>
      </c>
    </row>
    <row r="52" spans="2:15" ht="11.25" customHeight="1">
      <c r="B52" s="88" t="s">
        <v>540</v>
      </c>
      <c r="C52" s="87" t="s">
        <v>541</v>
      </c>
      <c r="D52" s="87">
        <v>7.6024599999999998</v>
      </c>
      <c r="E52" s="87">
        <v>0</v>
      </c>
      <c r="F52" s="87">
        <v>0</v>
      </c>
      <c r="G52" s="87">
        <v>7.0542400000000001</v>
      </c>
      <c r="H52" s="87">
        <v>0</v>
      </c>
      <c r="I52" s="87">
        <v>6.8490399999999996</v>
      </c>
      <c r="J52" s="87">
        <v>7.4503399999999997</v>
      </c>
      <c r="K52" s="87">
        <v>8.5844199999999997</v>
      </c>
      <c r="L52" s="87">
        <v>0</v>
      </c>
      <c r="M52" s="87">
        <v>7.5633400000000002</v>
      </c>
      <c r="N52" s="87">
        <v>6.5803099999999999</v>
      </c>
      <c r="O52" s="87">
        <v>0</v>
      </c>
    </row>
    <row r="53" spans="2:15" ht="11.25" customHeight="1">
      <c r="B53" s="111" t="s">
        <v>542</v>
      </c>
      <c r="C53" s="111"/>
      <c r="D53" s="90">
        <v>7.6024599999999998</v>
      </c>
      <c r="E53" s="90">
        <v>0</v>
      </c>
      <c r="F53" s="90">
        <v>0</v>
      </c>
      <c r="G53" s="90">
        <v>7.0542400000000001</v>
      </c>
      <c r="H53" s="90">
        <v>0</v>
      </c>
      <c r="I53" s="90">
        <v>6.8490399999999996</v>
      </c>
      <c r="J53" s="90">
        <v>7.4503399999999997</v>
      </c>
      <c r="K53" s="90">
        <v>8.5844199999999997</v>
      </c>
      <c r="L53" s="90">
        <v>0</v>
      </c>
      <c r="M53" s="90">
        <v>7.5633400000000002</v>
      </c>
      <c r="N53" s="90">
        <v>6.5803099999999999</v>
      </c>
      <c r="O53" s="90">
        <v>0</v>
      </c>
    </row>
    <row r="54" spans="2:15" ht="11.25" customHeight="1">
      <c r="B54" s="88" t="s">
        <v>935</v>
      </c>
      <c r="C54" s="87" t="s">
        <v>543</v>
      </c>
      <c r="D54" s="87">
        <v>26.593599999999999</v>
      </c>
      <c r="E54" s="87">
        <v>26.05641</v>
      </c>
      <c r="F54" s="87">
        <v>26.800789999999999</v>
      </c>
      <c r="G54" s="87">
        <v>26.565300000000001</v>
      </c>
      <c r="H54" s="87">
        <v>0</v>
      </c>
      <c r="I54" s="87">
        <v>0</v>
      </c>
      <c r="J54" s="87">
        <v>29.557569999999998</v>
      </c>
      <c r="K54" s="87">
        <v>29.487459999999999</v>
      </c>
      <c r="L54" s="87">
        <v>29.71406</v>
      </c>
      <c r="M54" s="87">
        <v>29.543849999999999</v>
      </c>
      <c r="N54" s="87">
        <v>0</v>
      </c>
      <c r="O54" s="87">
        <v>0</v>
      </c>
    </row>
    <row r="55" spans="2:15" ht="11.25" customHeight="1">
      <c r="B55" s="111" t="s">
        <v>936</v>
      </c>
      <c r="C55" s="111"/>
      <c r="D55" s="90">
        <v>26.593599999999999</v>
      </c>
      <c r="E55" s="90">
        <v>26.05641</v>
      </c>
      <c r="F55" s="90">
        <v>26.800789999999999</v>
      </c>
      <c r="G55" s="90">
        <v>26.565300000000001</v>
      </c>
      <c r="H55" s="90">
        <v>0</v>
      </c>
      <c r="I55" s="90">
        <v>0</v>
      </c>
      <c r="J55" s="90">
        <v>29.557569999999998</v>
      </c>
      <c r="K55" s="90">
        <v>29.487459999999999</v>
      </c>
      <c r="L55" s="90">
        <v>29.71406</v>
      </c>
      <c r="M55" s="90">
        <v>29.543849999999999</v>
      </c>
      <c r="N55" s="90">
        <v>0</v>
      </c>
      <c r="O55" s="90">
        <v>0</v>
      </c>
    </row>
    <row r="56" spans="2:15" ht="11.25" customHeight="1">
      <c r="B56" s="88" t="s">
        <v>544</v>
      </c>
      <c r="C56" s="87" t="s">
        <v>545</v>
      </c>
      <c r="D56" s="87">
        <v>0</v>
      </c>
      <c r="E56" s="87">
        <v>0</v>
      </c>
      <c r="F56" s="87">
        <v>0</v>
      </c>
      <c r="G56" s="87">
        <v>0</v>
      </c>
      <c r="H56" s="87">
        <v>0</v>
      </c>
      <c r="I56" s="87">
        <v>0</v>
      </c>
      <c r="J56" s="87">
        <v>0</v>
      </c>
      <c r="K56" s="87">
        <v>0</v>
      </c>
      <c r="L56" s="87">
        <v>0</v>
      </c>
      <c r="M56" s="87">
        <v>0</v>
      </c>
      <c r="N56" s="87">
        <v>0</v>
      </c>
      <c r="O56" s="87">
        <v>0</v>
      </c>
    </row>
    <row r="57" spans="2:15" ht="11.25" customHeight="1">
      <c r="B57" s="111" t="s">
        <v>546</v>
      </c>
      <c r="C57" s="111"/>
      <c r="D57" s="90">
        <v>0</v>
      </c>
      <c r="E57" s="90">
        <v>0</v>
      </c>
      <c r="F57" s="90">
        <v>0</v>
      </c>
      <c r="G57" s="90">
        <v>0</v>
      </c>
      <c r="H57" s="90">
        <v>0</v>
      </c>
      <c r="I57" s="90">
        <v>0</v>
      </c>
      <c r="J57" s="90">
        <v>0</v>
      </c>
      <c r="K57" s="90">
        <v>0</v>
      </c>
      <c r="L57" s="90">
        <v>0</v>
      </c>
      <c r="M57" s="90">
        <v>0</v>
      </c>
      <c r="N57" s="90">
        <v>0</v>
      </c>
      <c r="O57" s="90">
        <v>0</v>
      </c>
    </row>
    <row r="58" spans="2:15" ht="11.25" customHeight="1">
      <c r="B58" s="88" t="s">
        <v>547</v>
      </c>
      <c r="C58" s="87" t="s">
        <v>548</v>
      </c>
      <c r="D58" s="87">
        <v>245.91356999999999</v>
      </c>
      <c r="E58" s="87">
        <v>282.49957000000001</v>
      </c>
      <c r="F58" s="87">
        <v>125.7313</v>
      </c>
      <c r="G58" s="87">
        <v>281.44499999999999</v>
      </c>
      <c r="H58" s="87">
        <v>197.02189000000001</v>
      </c>
      <c r="I58" s="87">
        <v>290.59153000000003</v>
      </c>
      <c r="J58" s="87">
        <v>289.13090999999997</v>
      </c>
      <c r="K58" s="87">
        <v>290.96990999999997</v>
      </c>
      <c r="L58" s="87">
        <v>292.51580000000001</v>
      </c>
      <c r="M58" s="87">
        <v>291.87297000000001</v>
      </c>
      <c r="N58" s="87">
        <v>192.66463999999999</v>
      </c>
      <c r="O58" s="87">
        <v>192.90967000000001</v>
      </c>
    </row>
    <row r="59" spans="2:15" ht="11.25" customHeight="1">
      <c r="B59" s="111" t="s">
        <v>549</v>
      </c>
      <c r="C59" s="111"/>
      <c r="D59" s="90">
        <v>245.91356999999999</v>
      </c>
      <c r="E59" s="90">
        <v>282.49957000000001</v>
      </c>
      <c r="F59" s="90">
        <v>125.7313</v>
      </c>
      <c r="G59" s="90">
        <v>281.44499999999999</v>
      </c>
      <c r="H59" s="90">
        <v>197.02189000000001</v>
      </c>
      <c r="I59" s="90">
        <v>290.59153000000003</v>
      </c>
      <c r="J59" s="90">
        <v>289.13090999999997</v>
      </c>
      <c r="K59" s="90">
        <v>290.96990999999997</v>
      </c>
      <c r="L59" s="90">
        <v>292.51580000000001</v>
      </c>
      <c r="M59" s="90">
        <v>291.87297000000001</v>
      </c>
      <c r="N59" s="90">
        <v>192.66463999999999</v>
      </c>
      <c r="O59" s="90">
        <v>192.90967000000001</v>
      </c>
    </row>
    <row r="60" spans="2:15" ht="11.25" customHeight="1">
      <c r="B60" s="88" t="s">
        <v>550</v>
      </c>
      <c r="C60" s="87" t="s">
        <v>551</v>
      </c>
      <c r="D60" s="87">
        <v>0</v>
      </c>
      <c r="E60" s="87">
        <v>0</v>
      </c>
      <c r="F60" s="87">
        <v>61.980029999999999</v>
      </c>
      <c r="G60" s="87">
        <v>86.23</v>
      </c>
      <c r="H60" s="87">
        <v>86.416169999999994</v>
      </c>
      <c r="I60" s="87">
        <v>87.43</v>
      </c>
      <c r="J60" s="87">
        <v>86.482849999999999</v>
      </c>
      <c r="K60" s="87">
        <v>85.55659</v>
      </c>
      <c r="L60" s="87">
        <v>82.828530000000001</v>
      </c>
      <c r="M60" s="87">
        <v>0</v>
      </c>
      <c r="N60" s="87">
        <v>86.472759999999994</v>
      </c>
      <c r="O60" s="87">
        <v>86.590130000000002</v>
      </c>
    </row>
    <row r="61" spans="2:15" ht="11.25" customHeight="1">
      <c r="B61" s="113" t="s">
        <v>552</v>
      </c>
      <c r="C61" s="113"/>
      <c r="D61" s="92">
        <v>0</v>
      </c>
      <c r="E61" s="92">
        <v>0</v>
      </c>
      <c r="F61" s="92">
        <v>61.980029999999999</v>
      </c>
      <c r="G61" s="92">
        <v>86.23</v>
      </c>
      <c r="H61" s="92">
        <v>86.416169999999994</v>
      </c>
      <c r="I61" s="92">
        <v>87.43</v>
      </c>
      <c r="J61" s="92">
        <v>86.482849999999999</v>
      </c>
      <c r="K61" s="92">
        <v>85.55659</v>
      </c>
      <c r="L61" s="92">
        <v>82.828530000000001</v>
      </c>
      <c r="M61" s="92">
        <v>0</v>
      </c>
      <c r="N61" s="92">
        <v>86.472759999999994</v>
      </c>
      <c r="O61" s="92">
        <v>86.590130000000002</v>
      </c>
    </row>
    <row r="62" spans="2:15" ht="15.75" customHeight="1">
      <c r="B62" s="82" t="s">
        <v>497</v>
      </c>
      <c r="C62" s="82"/>
      <c r="D62" s="82">
        <v>2822.7632900000003</v>
      </c>
      <c r="E62" s="82">
        <v>2455.9372200000007</v>
      </c>
      <c r="F62" s="82">
        <v>2105.8510799999999</v>
      </c>
      <c r="G62" s="82">
        <v>2110.3728599999999</v>
      </c>
      <c r="H62" s="82">
        <v>2935.4026899999994</v>
      </c>
      <c r="I62" s="82">
        <v>3258.2040699999998</v>
      </c>
      <c r="J62" s="82">
        <v>3527.5865199999994</v>
      </c>
      <c r="K62" s="82">
        <v>3642.2031299999999</v>
      </c>
      <c r="L62" s="82">
        <v>3635.4512199999999</v>
      </c>
      <c r="M62" s="82">
        <v>3814.608490000001</v>
      </c>
      <c r="N62" s="82">
        <v>4239.5437799999991</v>
      </c>
      <c r="O62" s="82">
        <v>4569.8693899999998</v>
      </c>
    </row>
    <row r="64" spans="2:15">
      <c r="B64" s="81" t="s">
        <v>360</v>
      </c>
    </row>
    <row r="65" spans="2:2">
      <c r="B65" s="76" t="s">
        <v>553</v>
      </c>
    </row>
    <row r="66" spans="2:2">
      <c r="B66" s="76" t="s">
        <v>554</v>
      </c>
    </row>
    <row r="68" spans="2:2">
      <c r="B68" s="76" t="s">
        <v>967</v>
      </c>
    </row>
  </sheetData>
  <mergeCells count="1">
    <mergeCell ref="B5:D5"/>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113BFF-2BE3-49C5-8B76-A3EC0988376E}">
  <dimension ref="A1:P28"/>
  <sheetViews>
    <sheetView showGridLines="0" showRowColHeaders="0" zoomScaleNormal="100" workbookViewId="0">
      <selection activeCell="B22" sqref="B22"/>
    </sheetView>
  </sheetViews>
  <sheetFormatPr baseColWidth="10" defaultColWidth="11.42578125" defaultRowHeight="10.5"/>
  <cols>
    <col min="1" max="1" width="2.7109375" style="115" customWidth="1"/>
    <col min="2" max="2" width="27.7109375" style="115" customWidth="1"/>
    <col min="3" max="3" width="19.42578125" style="115" customWidth="1"/>
    <col min="4" max="16" width="12.85546875" style="115" customWidth="1"/>
    <col min="17" max="16384" width="11.42578125" style="115"/>
  </cols>
  <sheetData>
    <row r="1" spans="1:16" ht="11.25">
      <c r="A1" s="114"/>
      <c r="B1" s="114"/>
      <c r="C1" s="114"/>
      <c r="D1" s="114"/>
      <c r="E1" s="114"/>
      <c r="F1" s="114"/>
      <c r="G1" s="114"/>
      <c r="H1" s="114"/>
      <c r="I1" s="114"/>
    </row>
    <row r="2" spans="1:16" ht="14.25">
      <c r="A2" s="114"/>
      <c r="B2" s="116" t="s">
        <v>828</v>
      </c>
      <c r="C2" s="114"/>
      <c r="D2" s="114"/>
      <c r="E2" s="114"/>
      <c r="F2" s="114"/>
      <c r="G2" s="114"/>
      <c r="H2" s="114"/>
      <c r="I2" s="114"/>
    </row>
    <row r="3" spans="1:16" ht="25.15" customHeight="1" thickBot="1">
      <c r="A3" s="114"/>
      <c r="B3" s="78">
        <v>2022</v>
      </c>
      <c r="C3" s="114"/>
      <c r="D3" s="114"/>
      <c r="E3" s="114"/>
      <c r="F3" s="117"/>
      <c r="G3" s="117"/>
      <c r="H3" s="117"/>
      <c r="I3" s="117"/>
      <c r="J3" s="117"/>
      <c r="K3" s="117"/>
      <c r="L3" s="117"/>
      <c r="M3" s="117"/>
      <c r="N3" s="117"/>
      <c r="O3" s="117"/>
    </row>
    <row r="4" spans="1:16" ht="12" thickTop="1">
      <c r="A4" s="114"/>
      <c r="B4" s="118"/>
      <c r="C4" s="118"/>
      <c r="D4" s="118"/>
      <c r="E4" s="118"/>
      <c r="F4" s="114"/>
      <c r="G4" s="114"/>
      <c r="H4" s="114"/>
      <c r="I4" s="114"/>
      <c r="J4" s="114"/>
      <c r="K4" s="114"/>
      <c r="L4" s="114"/>
      <c r="M4" s="114"/>
      <c r="N4" s="114"/>
      <c r="O4" s="114"/>
    </row>
    <row r="5" spans="1:16">
      <c r="B5" s="294" t="s">
        <v>593</v>
      </c>
      <c r="C5" s="294"/>
      <c r="D5" s="294"/>
    </row>
    <row r="7" spans="1:16" s="76" customFormat="1" ht="22.5" customHeight="1">
      <c r="B7" s="199" t="s">
        <v>361</v>
      </c>
      <c r="C7" s="200" t="s">
        <v>210</v>
      </c>
      <c r="D7" s="200" t="s">
        <v>829</v>
      </c>
      <c r="E7" s="200" t="s">
        <v>830</v>
      </c>
      <c r="F7" s="200" t="s">
        <v>831</v>
      </c>
      <c r="G7" s="200" t="s">
        <v>832</v>
      </c>
      <c r="H7" s="200" t="s">
        <v>833</v>
      </c>
      <c r="I7" s="200" t="s">
        <v>834</v>
      </c>
      <c r="J7" s="200" t="s">
        <v>835</v>
      </c>
      <c r="K7" s="200" t="s">
        <v>836</v>
      </c>
      <c r="L7" s="200" t="s">
        <v>837</v>
      </c>
      <c r="M7" s="200" t="s">
        <v>838</v>
      </c>
      <c r="N7" s="200" t="s">
        <v>839</v>
      </c>
      <c r="O7" s="203" t="s">
        <v>840</v>
      </c>
      <c r="P7" s="115"/>
    </row>
    <row r="8" spans="1:16" ht="13.5" customHeight="1">
      <c r="B8" s="119" t="s">
        <v>937</v>
      </c>
      <c r="C8" s="120" t="s">
        <v>572</v>
      </c>
      <c r="D8" s="120">
        <v>127.965</v>
      </c>
      <c r="E8" s="120">
        <v>48.011000000000003</v>
      </c>
      <c r="F8" s="120">
        <v>132.03100000000001</v>
      </c>
      <c r="G8" s="120">
        <v>126.69</v>
      </c>
      <c r="H8" s="120">
        <v>77.456999999999994</v>
      </c>
      <c r="I8" s="120">
        <v>125.508</v>
      </c>
      <c r="J8" s="120">
        <v>106.501</v>
      </c>
      <c r="K8" s="120">
        <v>123.098</v>
      </c>
      <c r="L8" s="120">
        <v>127.214</v>
      </c>
      <c r="M8" s="120">
        <v>104.117</v>
      </c>
      <c r="N8" s="120">
        <v>120.842</v>
      </c>
      <c r="O8" s="120">
        <v>116.925</v>
      </c>
    </row>
    <row r="9" spans="1:16" ht="13.5" customHeight="1">
      <c r="B9" s="121" t="s">
        <v>938</v>
      </c>
      <c r="C9" s="122"/>
      <c r="D9" s="123">
        <v>127.965</v>
      </c>
      <c r="E9" s="123">
        <v>48.011000000000003</v>
      </c>
      <c r="F9" s="123">
        <v>132.03100000000001</v>
      </c>
      <c r="G9" s="123">
        <v>126.69</v>
      </c>
      <c r="H9" s="123">
        <v>77.456999999999994</v>
      </c>
      <c r="I9" s="123">
        <v>125.508</v>
      </c>
      <c r="J9" s="123">
        <v>106.501</v>
      </c>
      <c r="K9" s="123">
        <v>123.098</v>
      </c>
      <c r="L9" s="123">
        <v>127.214</v>
      </c>
      <c r="M9" s="123">
        <v>104.117</v>
      </c>
      <c r="N9" s="123">
        <v>120.842</v>
      </c>
      <c r="O9" s="123">
        <v>116.925</v>
      </c>
    </row>
    <row r="10" spans="1:16" ht="13.5" customHeight="1">
      <c r="B10" s="124" t="s">
        <v>573</v>
      </c>
      <c r="C10" s="125" t="s">
        <v>574</v>
      </c>
      <c r="D10" s="125">
        <v>35.134999999999998</v>
      </c>
      <c r="E10" s="125">
        <v>23.425999999999998</v>
      </c>
      <c r="F10" s="125">
        <v>39.899000000000001</v>
      </c>
      <c r="G10" s="125">
        <v>66.534999999999997</v>
      </c>
      <c r="H10" s="125">
        <v>60.390999999999998</v>
      </c>
      <c r="I10" s="125">
        <v>57.634</v>
      </c>
      <c r="J10" s="125">
        <v>38.009</v>
      </c>
      <c r="K10" s="125">
        <v>39.887</v>
      </c>
      <c r="L10" s="125">
        <v>76.697000000000003</v>
      </c>
      <c r="M10" s="125">
        <v>37.594999999999999</v>
      </c>
      <c r="N10" s="125">
        <v>33.975000000000001</v>
      </c>
      <c r="O10" s="125">
        <v>47.037999999999997</v>
      </c>
    </row>
    <row r="11" spans="1:16" ht="13.5" customHeight="1">
      <c r="B11" s="126"/>
      <c r="C11" s="125" t="s">
        <v>575</v>
      </c>
      <c r="D11" s="125">
        <v>7.6933999999999996</v>
      </c>
      <c r="E11" s="125">
        <v>6.5380000000000003</v>
      </c>
      <c r="F11" s="125">
        <v>1.6297999999999999</v>
      </c>
      <c r="G11" s="125">
        <v>2.8852000000000002</v>
      </c>
      <c r="H11" s="125">
        <v>27.3688</v>
      </c>
      <c r="I11" s="125">
        <v>27.805599999999998</v>
      </c>
      <c r="J11" s="125">
        <v>7.6924999999999999</v>
      </c>
      <c r="K11" s="125">
        <v>26.083600000000001</v>
      </c>
      <c r="L11" s="125">
        <v>26.724599999999999</v>
      </c>
      <c r="M11" s="125">
        <v>27.043800000000001</v>
      </c>
      <c r="N11" s="125">
        <v>9.4162999999999997</v>
      </c>
      <c r="O11" s="125">
        <v>3.5203000000000002</v>
      </c>
    </row>
    <row r="12" spans="1:16" ht="13.5" customHeight="1">
      <c r="B12" s="121" t="s">
        <v>576</v>
      </c>
      <c r="C12" s="122"/>
      <c r="D12" s="123">
        <v>42.828399999999995</v>
      </c>
      <c r="E12" s="123">
        <v>29.963999999999999</v>
      </c>
      <c r="F12" s="123">
        <v>41.528800000000004</v>
      </c>
      <c r="G12" s="123">
        <v>69.420199999999994</v>
      </c>
      <c r="H12" s="123">
        <v>87.759799999999998</v>
      </c>
      <c r="I12" s="123">
        <v>85.439599999999999</v>
      </c>
      <c r="J12" s="123">
        <v>45.701500000000003</v>
      </c>
      <c r="K12" s="123">
        <v>65.970600000000005</v>
      </c>
      <c r="L12" s="123">
        <v>103.4216</v>
      </c>
      <c r="M12" s="123">
        <v>64.638800000000003</v>
      </c>
      <c r="N12" s="123">
        <v>43.391300000000001</v>
      </c>
      <c r="O12" s="123">
        <v>50.558299999999996</v>
      </c>
    </row>
    <row r="13" spans="1:16" ht="13.5" customHeight="1">
      <c r="B13" s="124" t="s">
        <v>427</v>
      </c>
      <c r="C13" s="125" t="s">
        <v>577</v>
      </c>
      <c r="D13" s="125"/>
      <c r="E13" s="125"/>
      <c r="F13" s="125"/>
      <c r="G13" s="125"/>
      <c r="H13" s="125"/>
      <c r="I13" s="125"/>
      <c r="J13" s="125"/>
      <c r="K13" s="125"/>
      <c r="L13" s="125"/>
      <c r="M13" s="125"/>
      <c r="N13" s="125"/>
      <c r="O13" s="125">
        <v>0</v>
      </c>
    </row>
    <row r="14" spans="1:16" ht="13.5" customHeight="1">
      <c r="B14" s="121" t="s">
        <v>430</v>
      </c>
      <c r="C14" s="122"/>
      <c r="D14" s="123"/>
      <c r="E14" s="123"/>
      <c r="F14" s="123"/>
      <c r="G14" s="123"/>
      <c r="H14" s="123"/>
      <c r="I14" s="123"/>
      <c r="J14" s="123"/>
      <c r="K14" s="123"/>
      <c r="L14" s="123"/>
      <c r="M14" s="123"/>
      <c r="N14" s="123"/>
      <c r="O14" s="123">
        <v>0</v>
      </c>
    </row>
    <row r="15" spans="1:16" ht="13.5" customHeight="1">
      <c r="B15" s="124" t="s">
        <v>578</v>
      </c>
      <c r="C15" s="125" t="s">
        <v>579</v>
      </c>
      <c r="D15" s="125">
        <v>6.4056699999999998</v>
      </c>
      <c r="E15" s="125">
        <v>5.8799999999999998E-3</v>
      </c>
      <c r="F15" s="125">
        <v>3.8985300000000001</v>
      </c>
      <c r="G15" s="125">
        <v>4.2917500000000004</v>
      </c>
      <c r="H15" s="125">
        <v>2.9041399999999999</v>
      </c>
      <c r="I15" s="125">
        <v>4.91343</v>
      </c>
      <c r="J15" s="125">
        <v>15.51671</v>
      </c>
      <c r="K15" s="125">
        <v>0.72633000000000003</v>
      </c>
      <c r="L15" s="125">
        <v>2.1732</v>
      </c>
      <c r="M15" s="125">
        <v>2.1457899999999999</v>
      </c>
      <c r="N15" s="125">
        <v>3.2993100000000002</v>
      </c>
      <c r="O15" s="125">
        <v>3.3434300000000001</v>
      </c>
    </row>
    <row r="16" spans="1:16" ht="13.5" customHeight="1">
      <c r="B16" s="121" t="s">
        <v>580</v>
      </c>
      <c r="C16" s="122"/>
      <c r="D16" s="123">
        <v>6.4056699999999998</v>
      </c>
      <c r="E16" s="123">
        <v>5.8799999999999998E-3</v>
      </c>
      <c r="F16" s="123">
        <v>3.8985300000000001</v>
      </c>
      <c r="G16" s="123">
        <v>4.2917500000000004</v>
      </c>
      <c r="H16" s="123">
        <v>2.9041399999999999</v>
      </c>
      <c r="I16" s="123">
        <v>4.91343</v>
      </c>
      <c r="J16" s="123">
        <v>15.51671</v>
      </c>
      <c r="K16" s="123">
        <v>0.72633000000000003</v>
      </c>
      <c r="L16" s="123">
        <v>2.1732</v>
      </c>
      <c r="M16" s="123">
        <v>2.1457899999999999</v>
      </c>
      <c r="N16" s="123">
        <v>3.2993100000000002</v>
      </c>
      <c r="O16" s="123">
        <v>3.3434300000000001</v>
      </c>
    </row>
    <row r="17" spans="2:16" ht="13.5" customHeight="1">
      <c r="B17" s="124" t="s">
        <v>581</v>
      </c>
      <c r="C17" s="125" t="s">
        <v>582</v>
      </c>
      <c r="D17" s="125">
        <v>3.90266</v>
      </c>
      <c r="E17" s="125">
        <v>1.1910000000000001</v>
      </c>
      <c r="F17" s="125">
        <v>2.9613399999999999</v>
      </c>
      <c r="G17" s="125">
        <v>4.8553699999999997</v>
      </c>
      <c r="H17" s="125">
        <v>1.7532000000000001</v>
      </c>
      <c r="I17" s="125">
        <v>7.09903</v>
      </c>
      <c r="J17" s="125">
        <v>17.630199999999999</v>
      </c>
      <c r="K17" s="125">
        <v>1.222E-2</v>
      </c>
      <c r="L17" s="125">
        <v>0.67049999999999998</v>
      </c>
      <c r="M17" s="125">
        <v>0.92850999999999995</v>
      </c>
      <c r="N17" s="125">
        <v>2.7781199999999999</v>
      </c>
      <c r="O17" s="125">
        <v>2.1560199999999998</v>
      </c>
    </row>
    <row r="18" spans="2:16" ht="13.5" customHeight="1">
      <c r="B18" s="121" t="s">
        <v>583</v>
      </c>
      <c r="C18" s="122"/>
      <c r="D18" s="123">
        <v>3.90266</v>
      </c>
      <c r="E18" s="123">
        <v>1.1910000000000001</v>
      </c>
      <c r="F18" s="123">
        <v>2.9613399999999999</v>
      </c>
      <c r="G18" s="123">
        <v>4.8553699999999997</v>
      </c>
      <c r="H18" s="123">
        <v>1.7532000000000001</v>
      </c>
      <c r="I18" s="123">
        <v>7.09903</v>
      </c>
      <c r="J18" s="123">
        <v>17.630199999999999</v>
      </c>
      <c r="K18" s="123">
        <v>1.222E-2</v>
      </c>
      <c r="L18" s="123">
        <v>0.67049999999999998</v>
      </c>
      <c r="M18" s="123">
        <v>0.92850999999999995</v>
      </c>
      <c r="N18" s="123">
        <v>2.7781199999999999</v>
      </c>
      <c r="O18" s="123">
        <v>2.1560199999999998</v>
      </c>
    </row>
    <row r="19" spans="2:16" ht="13.5" customHeight="1">
      <c r="B19" s="127" t="s">
        <v>584</v>
      </c>
      <c r="C19" s="125" t="s">
        <v>585</v>
      </c>
      <c r="D19" s="125">
        <v>30.804919999999999</v>
      </c>
      <c r="E19" s="125">
        <v>13.748060000000001</v>
      </c>
      <c r="F19" s="125">
        <v>29.304200000000002</v>
      </c>
      <c r="G19" s="125">
        <v>23.658010000000001</v>
      </c>
      <c r="H19" s="125">
        <v>3.1380599999999998</v>
      </c>
      <c r="I19" s="125">
        <v>19.678349999999998</v>
      </c>
      <c r="J19" s="125">
        <v>18.21801</v>
      </c>
      <c r="K19" s="125">
        <v>30.627829999999999</v>
      </c>
      <c r="L19" s="125">
        <v>32.039969999999997</v>
      </c>
      <c r="M19" s="125">
        <v>16.082799999999999</v>
      </c>
      <c r="N19" s="125">
        <v>21.733830000000001</v>
      </c>
      <c r="O19" s="125">
        <v>22.666609999999999</v>
      </c>
    </row>
    <row r="20" spans="2:16" ht="13.5" customHeight="1">
      <c r="B20" s="122" t="s">
        <v>586</v>
      </c>
      <c r="C20" s="122"/>
      <c r="D20" s="123">
        <v>30.804919999999999</v>
      </c>
      <c r="E20" s="123">
        <v>13.748060000000001</v>
      </c>
      <c r="F20" s="123">
        <v>29.304200000000002</v>
      </c>
      <c r="G20" s="123">
        <v>23.658010000000001</v>
      </c>
      <c r="H20" s="123">
        <v>3.1380599999999998</v>
      </c>
      <c r="I20" s="123">
        <v>19.678349999999998</v>
      </c>
      <c r="J20" s="123">
        <v>18.21801</v>
      </c>
      <c r="K20" s="123">
        <v>30.627829999999999</v>
      </c>
      <c r="L20" s="123">
        <v>32.039969999999997</v>
      </c>
      <c r="M20" s="123">
        <v>16.082799999999999</v>
      </c>
      <c r="N20" s="123">
        <v>21.733830000000001</v>
      </c>
      <c r="O20" s="123">
        <v>22.666609999999999</v>
      </c>
    </row>
    <row r="21" spans="2:16" ht="13.5" customHeight="1">
      <c r="B21" s="127" t="s">
        <v>587</v>
      </c>
      <c r="C21" s="125" t="s">
        <v>588</v>
      </c>
      <c r="D21" s="125">
        <v>93.496700000000004</v>
      </c>
      <c r="E21" s="125">
        <v>43.980359999999997</v>
      </c>
      <c r="F21" s="125">
        <v>83.720830000000007</v>
      </c>
      <c r="G21" s="125">
        <v>62.00994</v>
      </c>
      <c r="H21" s="125">
        <v>11.430680000000001</v>
      </c>
      <c r="I21" s="125">
        <v>60.343629999999997</v>
      </c>
      <c r="J21" s="125">
        <v>55.854419999999998</v>
      </c>
      <c r="K21" s="125">
        <v>83.896600000000007</v>
      </c>
      <c r="L21" s="125">
        <v>93.749089999999995</v>
      </c>
      <c r="M21" s="125">
        <v>61.335419999999999</v>
      </c>
      <c r="N21" s="125">
        <v>66.667869999999994</v>
      </c>
      <c r="O21" s="125">
        <v>69.947050000000004</v>
      </c>
    </row>
    <row r="22" spans="2:16" ht="13.5" customHeight="1">
      <c r="B22" s="128" t="s">
        <v>589</v>
      </c>
      <c r="C22" s="128"/>
      <c r="D22" s="129">
        <v>93.496700000000004</v>
      </c>
      <c r="E22" s="129">
        <v>43.980359999999997</v>
      </c>
      <c r="F22" s="129">
        <v>83.720830000000007</v>
      </c>
      <c r="G22" s="129">
        <v>62.00994</v>
      </c>
      <c r="H22" s="129">
        <v>11.430680000000001</v>
      </c>
      <c r="I22" s="129">
        <v>60.343629999999997</v>
      </c>
      <c r="J22" s="129">
        <v>55.854419999999998</v>
      </c>
      <c r="K22" s="129">
        <v>83.896600000000007</v>
      </c>
      <c r="L22" s="129">
        <v>93.749089999999995</v>
      </c>
      <c r="M22" s="129">
        <v>61.335419999999999</v>
      </c>
      <c r="N22" s="129">
        <v>66.667869999999994</v>
      </c>
      <c r="O22" s="129">
        <v>69.947050000000004</v>
      </c>
    </row>
    <row r="23" spans="2:16" s="76" customFormat="1" ht="15.75" customHeight="1">
      <c r="B23" s="82" t="s">
        <v>497</v>
      </c>
      <c r="C23" s="82"/>
      <c r="D23" s="82">
        <v>305.40334999999999</v>
      </c>
      <c r="E23" s="82">
        <v>136.90029999999999</v>
      </c>
      <c r="F23" s="82">
        <v>293.44470000000001</v>
      </c>
      <c r="G23" s="82">
        <v>290.92526999999995</v>
      </c>
      <c r="H23" s="82">
        <v>184.44287999999997</v>
      </c>
      <c r="I23" s="82">
        <v>302.98203999999998</v>
      </c>
      <c r="J23" s="82">
        <v>259.42183999999997</v>
      </c>
      <c r="K23" s="82">
        <v>304.33158000000003</v>
      </c>
      <c r="L23" s="82">
        <v>359.26836000000003</v>
      </c>
      <c r="M23" s="82">
        <v>249.24831999999998</v>
      </c>
      <c r="N23" s="82">
        <v>258.71243000000004</v>
      </c>
      <c r="O23" s="82">
        <v>265.59640999999999</v>
      </c>
      <c r="P23" s="115"/>
    </row>
    <row r="25" spans="2:16">
      <c r="B25" s="81" t="s">
        <v>360</v>
      </c>
    </row>
    <row r="26" spans="2:16">
      <c r="B26" s="115" t="s">
        <v>590</v>
      </c>
    </row>
    <row r="28" spans="2:16">
      <c r="B28" s="76" t="s">
        <v>967</v>
      </c>
    </row>
  </sheetData>
  <mergeCells count="1">
    <mergeCell ref="B5:D5"/>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C7C99B-1646-497E-B8D6-ABAE2823C1D4}">
  <dimension ref="A1:P88"/>
  <sheetViews>
    <sheetView showGridLines="0" showRowColHeaders="0" zoomScaleNormal="100" workbookViewId="0">
      <selection activeCell="B26" sqref="B26"/>
    </sheetView>
  </sheetViews>
  <sheetFormatPr baseColWidth="10" defaultColWidth="11.42578125" defaultRowHeight="10.5"/>
  <cols>
    <col min="1" max="1" width="4.42578125" style="115" customWidth="1"/>
    <col min="2" max="2" width="25" style="115" customWidth="1"/>
    <col min="3" max="3" width="21.28515625" style="115" customWidth="1"/>
    <col min="4" max="16" width="12.85546875" style="115" customWidth="1"/>
    <col min="17" max="16384" width="11.42578125" style="115"/>
  </cols>
  <sheetData>
    <row r="1" spans="1:16" ht="11.25">
      <c r="A1" s="114"/>
      <c r="B1" s="114"/>
      <c r="C1" s="114"/>
      <c r="D1" s="114"/>
      <c r="E1" s="114"/>
      <c r="F1" s="114"/>
      <c r="G1" s="114"/>
      <c r="H1" s="114"/>
      <c r="I1" s="114"/>
    </row>
    <row r="2" spans="1:16" ht="14.25">
      <c r="A2" s="114"/>
      <c r="B2" s="116" t="s">
        <v>828</v>
      </c>
      <c r="C2" s="114"/>
      <c r="D2" s="114"/>
      <c r="E2" s="114"/>
      <c r="F2" s="114"/>
      <c r="G2" s="114"/>
      <c r="H2" s="114"/>
      <c r="I2" s="114"/>
      <c r="J2" s="114"/>
      <c r="K2" s="114"/>
      <c r="L2" s="114"/>
      <c r="M2" s="114"/>
      <c r="N2" s="114"/>
      <c r="O2" s="114"/>
      <c r="P2" s="114"/>
    </row>
    <row r="3" spans="1:16" ht="24.6" customHeight="1" thickBot="1">
      <c r="A3" s="114"/>
      <c r="B3" s="78">
        <v>2022</v>
      </c>
      <c r="C3" s="114"/>
      <c r="D3" s="114"/>
      <c r="E3" s="114"/>
      <c r="F3" s="117"/>
      <c r="G3" s="117"/>
      <c r="H3" s="117"/>
      <c r="I3" s="117"/>
      <c r="J3" s="117"/>
      <c r="K3" s="117"/>
      <c r="L3" s="117"/>
      <c r="M3" s="117"/>
      <c r="N3" s="117"/>
      <c r="O3" s="117"/>
      <c r="P3" s="114"/>
    </row>
    <row r="4" spans="1:16" ht="12" thickTop="1">
      <c r="A4" s="114"/>
      <c r="B4" s="118"/>
      <c r="C4" s="118"/>
      <c r="D4" s="118"/>
      <c r="E4" s="118"/>
      <c r="F4" s="114"/>
      <c r="G4" s="114"/>
      <c r="H4" s="114"/>
      <c r="I4" s="114"/>
      <c r="J4" s="114"/>
      <c r="K4" s="114"/>
      <c r="L4" s="114"/>
      <c r="M4" s="114"/>
      <c r="N4" s="114"/>
      <c r="O4" s="114"/>
      <c r="P4" s="114"/>
    </row>
    <row r="5" spans="1:16" ht="11.25">
      <c r="B5" s="294" t="s">
        <v>594</v>
      </c>
      <c r="C5" s="294"/>
      <c r="D5" s="294"/>
      <c r="P5" s="114"/>
    </row>
    <row r="6" spans="1:16" ht="11.25">
      <c r="P6" s="114"/>
    </row>
    <row r="7" spans="1:16" s="76" customFormat="1" ht="22.5" customHeight="1">
      <c r="B7" s="199" t="s">
        <v>361</v>
      </c>
      <c r="C7" s="200" t="s">
        <v>210</v>
      </c>
      <c r="D7" s="200" t="s">
        <v>829</v>
      </c>
      <c r="E7" s="200" t="s">
        <v>830</v>
      </c>
      <c r="F7" s="200" t="s">
        <v>831</v>
      </c>
      <c r="G7" s="200" t="s">
        <v>832</v>
      </c>
      <c r="H7" s="200" t="s">
        <v>833</v>
      </c>
      <c r="I7" s="200" t="s">
        <v>834</v>
      </c>
      <c r="J7" s="200" t="s">
        <v>835</v>
      </c>
      <c r="K7" s="200" t="s">
        <v>836</v>
      </c>
      <c r="L7" s="200" t="s">
        <v>837</v>
      </c>
      <c r="M7" s="200" t="s">
        <v>838</v>
      </c>
      <c r="N7" s="200" t="s">
        <v>839</v>
      </c>
      <c r="O7" s="203" t="s">
        <v>840</v>
      </c>
      <c r="P7" s="114"/>
    </row>
    <row r="8" spans="1:16" s="76" customFormat="1" ht="12.75" customHeight="1">
      <c r="B8" s="204" t="s">
        <v>555</v>
      </c>
      <c r="C8" s="205" t="s">
        <v>556</v>
      </c>
      <c r="D8" s="205">
        <v>0</v>
      </c>
      <c r="E8" s="205">
        <v>0</v>
      </c>
      <c r="F8" s="205">
        <v>0</v>
      </c>
      <c r="G8" s="205">
        <v>0</v>
      </c>
      <c r="H8" s="205">
        <v>0</v>
      </c>
      <c r="I8" s="205">
        <v>0</v>
      </c>
      <c r="J8" s="205">
        <v>0</v>
      </c>
      <c r="K8" s="205">
        <v>0</v>
      </c>
      <c r="L8" s="205">
        <v>0</v>
      </c>
      <c r="M8" s="205">
        <v>0</v>
      </c>
      <c r="N8" s="205">
        <v>0</v>
      </c>
      <c r="O8" s="205">
        <v>0</v>
      </c>
      <c r="P8" s="114"/>
    </row>
    <row r="9" spans="1:16" s="76" customFormat="1" ht="12.75" customHeight="1">
      <c r="B9" s="206" t="s">
        <v>557</v>
      </c>
      <c r="C9" s="207"/>
      <c r="D9" s="208">
        <v>0</v>
      </c>
      <c r="E9" s="208">
        <v>0</v>
      </c>
      <c r="F9" s="208">
        <v>0</v>
      </c>
      <c r="G9" s="208">
        <v>0</v>
      </c>
      <c r="H9" s="208">
        <v>0</v>
      </c>
      <c r="I9" s="208">
        <v>0</v>
      </c>
      <c r="J9" s="208">
        <v>0</v>
      </c>
      <c r="K9" s="208">
        <v>0</v>
      </c>
      <c r="L9" s="208">
        <v>0</v>
      </c>
      <c r="M9" s="208">
        <v>0</v>
      </c>
      <c r="N9" s="208">
        <v>0</v>
      </c>
      <c r="O9" s="208">
        <v>0</v>
      </c>
      <c r="P9" s="114"/>
    </row>
    <row r="10" spans="1:16" s="76" customFormat="1" ht="12.75" customHeight="1">
      <c r="B10" s="204" t="s">
        <v>937</v>
      </c>
      <c r="C10" s="205" t="s">
        <v>558</v>
      </c>
      <c r="D10" s="205">
        <v>0</v>
      </c>
      <c r="E10" s="205">
        <v>0</v>
      </c>
      <c r="F10" s="205">
        <v>0</v>
      </c>
      <c r="G10" s="205">
        <v>0</v>
      </c>
      <c r="H10" s="205">
        <v>0</v>
      </c>
      <c r="I10" s="205">
        <v>0</v>
      </c>
      <c r="J10" s="205">
        <v>0</v>
      </c>
      <c r="K10" s="205">
        <v>0</v>
      </c>
      <c r="L10" s="205">
        <v>0</v>
      </c>
      <c r="M10" s="205">
        <v>0</v>
      </c>
      <c r="N10" s="205">
        <v>0</v>
      </c>
      <c r="O10" s="205">
        <v>0</v>
      </c>
      <c r="P10" s="114"/>
    </row>
    <row r="11" spans="1:16" s="76" customFormat="1" ht="12.75" customHeight="1">
      <c r="B11" s="206" t="s">
        <v>938</v>
      </c>
      <c r="C11" s="207"/>
      <c r="D11" s="208">
        <v>0</v>
      </c>
      <c r="E11" s="208">
        <v>0</v>
      </c>
      <c r="F11" s="208">
        <v>0</v>
      </c>
      <c r="G11" s="208">
        <v>0</v>
      </c>
      <c r="H11" s="208">
        <v>0</v>
      </c>
      <c r="I11" s="208">
        <v>0</v>
      </c>
      <c r="J11" s="208">
        <v>0</v>
      </c>
      <c r="K11" s="208">
        <v>0</v>
      </c>
      <c r="L11" s="208">
        <v>0</v>
      </c>
      <c r="M11" s="208">
        <v>0</v>
      </c>
      <c r="N11" s="208">
        <v>0</v>
      </c>
      <c r="O11" s="208">
        <v>0</v>
      </c>
      <c r="P11" s="114"/>
    </row>
    <row r="12" spans="1:16" s="76" customFormat="1" ht="12.75" customHeight="1">
      <c r="B12" s="204" t="s">
        <v>427</v>
      </c>
      <c r="C12" s="205" t="s">
        <v>559</v>
      </c>
      <c r="D12" s="205">
        <v>0</v>
      </c>
      <c r="E12" s="205">
        <v>0</v>
      </c>
      <c r="F12" s="205">
        <v>0</v>
      </c>
      <c r="G12" s="205">
        <v>0</v>
      </c>
      <c r="H12" s="205">
        <v>0</v>
      </c>
      <c r="I12" s="205">
        <v>0</v>
      </c>
      <c r="J12" s="205">
        <v>0</v>
      </c>
      <c r="K12" s="205">
        <v>0</v>
      </c>
      <c r="L12" s="205">
        <v>0</v>
      </c>
      <c r="M12" s="205">
        <v>0</v>
      </c>
      <c r="N12" s="205">
        <v>0</v>
      </c>
      <c r="O12" s="205">
        <v>0</v>
      </c>
      <c r="P12" s="114"/>
    </row>
    <row r="13" spans="1:16" s="76" customFormat="1" ht="12.75" customHeight="1">
      <c r="B13" s="206" t="s">
        <v>430</v>
      </c>
      <c r="C13" s="207"/>
      <c r="D13" s="208">
        <v>0</v>
      </c>
      <c r="E13" s="208">
        <v>0</v>
      </c>
      <c r="F13" s="208">
        <v>0</v>
      </c>
      <c r="G13" s="208">
        <v>0</v>
      </c>
      <c r="H13" s="208">
        <v>0</v>
      </c>
      <c r="I13" s="208">
        <v>0</v>
      </c>
      <c r="J13" s="208">
        <v>0</v>
      </c>
      <c r="K13" s="208">
        <v>0</v>
      </c>
      <c r="L13" s="208">
        <v>0</v>
      </c>
      <c r="M13" s="208">
        <v>0</v>
      </c>
      <c r="N13" s="208">
        <v>0</v>
      </c>
      <c r="O13" s="208">
        <v>0</v>
      </c>
      <c r="P13" s="114"/>
    </row>
    <row r="14" spans="1:16" s="76" customFormat="1" ht="12.75" customHeight="1">
      <c r="B14" s="204" t="s">
        <v>560</v>
      </c>
      <c r="C14" s="205" t="s">
        <v>561</v>
      </c>
      <c r="D14" s="205">
        <v>0</v>
      </c>
      <c r="E14" s="205">
        <v>0</v>
      </c>
      <c r="F14" s="205">
        <v>0</v>
      </c>
      <c r="G14" s="205">
        <v>0</v>
      </c>
      <c r="H14" s="205">
        <v>0</v>
      </c>
      <c r="I14" s="205">
        <v>0</v>
      </c>
      <c r="J14" s="205">
        <v>0</v>
      </c>
      <c r="K14" s="205">
        <v>0</v>
      </c>
      <c r="L14" s="205">
        <v>0</v>
      </c>
      <c r="M14" s="205">
        <v>0</v>
      </c>
      <c r="N14" s="205">
        <v>0</v>
      </c>
      <c r="O14" s="205">
        <v>0</v>
      </c>
      <c r="P14" s="114"/>
    </row>
    <row r="15" spans="1:16" s="76" customFormat="1" ht="12.75" customHeight="1">
      <c r="B15" s="206" t="s">
        <v>562</v>
      </c>
      <c r="C15" s="207"/>
      <c r="D15" s="208">
        <v>0</v>
      </c>
      <c r="E15" s="208">
        <v>0</v>
      </c>
      <c r="F15" s="208">
        <v>0</v>
      </c>
      <c r="G15" s="208">
        <v>0</v>
      </c>
      <c r="H15" s="208">
        <v>0</v>
      </c>
      <c r="I15" s="208">
        <v>0</v>
      </c>
      <c r="J15" s="208">
        <v>0</v>
      </c>
      <c r="K15" s="208">
        <v>0</v>
      </c>
      <c r="L15" s="208">
        <v>0</v>
      </c>
      <c r="M15" s="208">
        <v>0</v>
      </c>
      <c r="N15" s="208">
        <v>0</v>
      </c>
      <c r="O15" s="208">
        <v>0</v>
      </c>
      <c r="P15" s="114"/>
    </row>
    <row r="16" spans="1:16" s="76" customFormat="1" ht="12.75" customHeight="1">
      <c r="B16" s="204" t="s">
        <v>563</v>
      </c>
      <c r="C16" s="205" t="s">
        <v>564</v>
      </c>
      <c r="D16" s="205">
        <v>0</v>
      </c>
      <c r="E16" s="205">
        <v>0</v>
      </c>
      <c r="F16" s="205">
        <v>0</v>
      </c>
      <c r="G16" s="205">
        <v>0</v>
      </c>
      <c r="H16" s="205">
        <v>0</v>
      </c>
      <c r="I16" s="205">
        <v>0</v>
      </c>
      <c r="J16" s="205">
        <v>0</v>
      </c>
      <c r="K16" s="205">
        <v>0</v>
      </c>
      <c r="L16" s="205">
        <v>0</v>
      </c>
      <c r="M16" s="205">
        <v>0</v>
      </c>
      <c r="N16" s="205">
        <v>0</v>
      </c>
      <c r="O16" s="205">
        <v>0</v>
      </c>
      <c r="P16" s="114"/>
    </row>
    <row r="17" spans="2:16" s="76" customFormat="1" ht="12.75" customHeight="1">
      <c r="B17" s="206" t="s">
        <v>565</v>
      </c>
      <c r="C17" s="207"/>
      <c r="D17" s="208">
        <v>0</v>
      </c>
      <c r="E17" s="208">
        <v>0</v>
      </c>
      <c r="F17" s="208">
        <v>0</v>
      </c>
      <c r="G17" s="208">
        <v>0</v>
      </c>
      <c r="H17" s="208">
        <v>0</v>
      </c>
      <c r="I17" s="208">
        <v>0</v>
      </c>
      <c r="J17" s="208">
        <v>0</v>
      </c>
      <c r="K17" s="208">
        <v>0</v>
      </c>
      <c r="L17" s="208">
        <v>0</v>
      </c>
      <c r="M17" s="208">
        <v>0</v>
      </c>
      <c r="N17" s="208">
        <v>0</v>
      </c>
      <c r="O17" s="208">
        <v>0</v>
      </c>
      <c r="P17" s="114"/>
    </row>
    <row r="18" spans="2:16" s="76" customFormat="1" ht="12.75" customHeight="1">
      <c r="B18" s="204" t="s">
        <v>566</v>
      </c>
      <c r="C18" s="205" t="s">
        <v>567</v>
      </c>
      <c r="D18" s="205">
        <v>0</v>
      </c>
      <c r="E18" s="205">
        <v>0</v>
      </c>
      <c r="F18" s="205">
        <v>0</v>
      </c>
      <c r="G18" s="205">
        <v>0</v>
      </c>
      <c r="H18" s="205">
        <v>0</v>
      </c>
      <c r="I18" s="205">
        <v>0</v>
      </c>
      <c r="J18" s="205">
        <v>0</v>
      </c>
      <c r="K18" s="205">
        <v>0</v>
      </c>
      <c r="L18" s="205">
        <v>0</v>
      </c>
      <c r="M18" s="205">
        <v>0</v>
      </c>
      <c r="N18" s="205">
        <v>0</v>
      </c>
      <c r="O18" s="205">
        <v>0</v>
      </c>
      <c r="P18" s="114"/>
    </row>
    <row r="19" spans="2:16" s="76" customFormat="1" ht="12.75" customHeight="1">
      <c r="B19" s="207" t="s">
        <v>568</v>
      </c>
      <c r="C19" s="207"/>
      <c r="D19" s="208">
        <v>0</v>
      </c>
      <c r="E19" s="208">
        <v>0</v>
      </c>
      <c r="F19" s="208">
        <v>0</v>
      </c>
      <c r="G19" s="208">
        <v>0</v>
      </c>
      <c r="H19" s="208">
        <v>0</v>
      </c>
      <c r="I19" s="208">
        <v>0</v>
      </c>
      <c r="J19" s="208">
        <v>0</v>
      </c>
      <c r="K19" s="208">
        <v>0</v>
      </c>
      <c r="L19" s="208">
        <v>0</v>
      </c>
      <c r="M19" s="208">
        <v>0</v>
      </c>
      <c r="N19" s="208">
        <v>0</v>
      </c>
      <c r="O19" s="208">
        <v>0</v>
      </c>
      <c r="P19" s="114"/>
    </row>
    <row r="20" spans="2:16" s="76" customFormat="1" ht="12.75" customHeight="1">
      <c r="B20" s="112" t="s">
        <v>172</v>
      </c>
      <c r="C20" s="205" t="s">
        <v>940</v>
      </c>
      <c r="D20" s="205">
        <v>0</v>
      </c>
      <c r="E20" s="205">
        <v>0</v>
      </c>
      <c r="F20" s="205">
        <v>0</v>
      </c>
      <c r="G20" s="205">
        <v>0</v>
      </c>
      <c r="H20" s="205">
        <v>0</v>
      </c>
      <c r="I20" s="205">
        <v>0</v>
      </c>
      <c r="J20" s="205">
        <v>0</v>
      </c>
      <c r="K20" s="205">
        <v>0</v>
      </c>
      <c r="L20" s="205">
        <v>0</v>
      </c>
      <c r="M20" s="205">
        <v>0</v>
      </c>
      <c r="N20" s="205">
        <v>0</v>
      </c>
      <c r="O20" s="205">
        <v>0</v>
      </c>
      <c r="P20" s="114"/>
    </row>
    <row r="21" spans="2:16" s="76" customFormat="1" ht="12.75" customHeight="1">
      <c r="B21" s="207" t="s">
        <v>939</v>
      </c>
      <c r="C21" s="207"/>
      <c r="D21" s="208">
        <v>0</v>
      </c>
      <c r="E21" s="208">
        <v>0</v>
      </c>
      <c r="F21" s="208">
        <v>0</v>
      </c>
      <c r="G21" s="208">
        <v>0</v>
      </c>
      <c r="H21" s="208">
        <v>0</v>
      </c>
      <c r="I21" s="208">
        <v>0</v>
      </c>
      <c r="J21" s="208">
        <v>0</v>
      </c>
      <c r="K21" s="208">
        <v>0</v>
      </c>
      <c r="L21" s="208">
        <v>0</v>
      </c>
      <c r="M21" s="208">
        <v>0</v>
      </c>
      <c r="N21" s="208">
        <v>0</v>
      </c>
      <c r="O21" s="208">
        <v>0</v>
      </c>
      <c r="P21" s="114"/>
    </row>
    <row r="22" spans="2:16" s="76" customFormat="1" ht="12.75" customHeight="1">
      <c r="B22" s="112" t="s">
        <v>569</v>
      </c>
      <c r="C22" s="205" t="s">
        <v>570</v>
      </c>
      <c r="D22" s="205">
        <v>0</v>
      </c>
      <c r="E22" s="205">
        <v>0</v>
      </c>
      <c r="F22" s="205">
        <v>0</v>
      </c>
      <c r="G22" s="205">
        <v>0</v>
      </c>
      <c r="H22" s="205">
        <v>0</v>
      </c>
      <c r="I22" s="205">
        <v>0</v>
      </c>
      <c r="J22" s="205">
        <v>0</v>
      </c>
      <c r="K22" s="205">
        <v>0</v>
      </c>
      <c r="L22" s="205">
        <v>0</v>
      </c>
      <c r="M22" s="205">
        <v>0</v>
      </c>
      <c r="N22" s="205">
        <v>0</v>
      </c>
      <c r="O22" s="205">
        <v>0</v>
      </c>
      <c r="P22" s="114"/>
    </row>
    <row r="23" spans="2:16" s="76" customFormat="1" ht="12.75" customHeight="1">
      <c r="B23" s="207" t="s">
        <v>571</v>
      </c>
      <c r="C23" s="207"/>
      <c r="D23" s="208">
        <v>0</v>
      </c>
      <c r="E23" s="208">
        <v>0</v>
      </c>
      <c r="F23" s="208">
        <v>0</v>
      </c>
      <c r="G23" s="208">
        <v>0</v>
      </c>
      <c r="H23" s="208">
        <v>0</v>
      </c>
      <c r="I23" s="208">
        <v>0</v>
      </c>
      <c r="J23" s="208">
        <v>0</v>
      </c>
      <c r="K23" s="208">
        <v>0</v>
      </c>
      <c r="L23" s="208">
        <v>0</v>
      </c>
      <c r="M23" s="208">
        <v>0</v>
      </c>
      <c r="N23" s="208">
        <v>0</v>
      </c>
      <c r="O23" s="208">
        <v>0</v>
      </c>
      <c r="P23" s="114"/>
    </row>
    <row r="24" spans="2:16" s="76" customFormat="1" ht="15.75" customHeight="1">
      <c r="B24" s="82" t="s">
        <v>260</v>
      </c>
      <c r="C24" s="82"/>
      <c r="D24" s="82">
        <v>0</v>
      </c>
      <c r="E24" s="82">
        <v>0</v>
      </c>
      <c r="F24" s="82">
        <v>0</v>
      </c>
      <c r="G24" s="82">
        <v>0</v>
      </c>
      <c r="H24" s="82">
        <v>0</v>
      </c>
      <c r="I24" s="82">
        <v>0</v>
      </c>
      <c r="J24" s="82">
        <v>0</v>
      </c>
      <c r="K24" s="82">
        <v>0</v>
      </c>
      <c r="L24" s="82">
        <v>0</v>
      </c>
      <c r="M24" s="82">
        <v>0</v>
      </c>
      <c r="N24" s="82">
        <v>0</v>
      </c>
      <c r="O24" s="82">
        <v>0</v>
      </c>
      <c r="P24" s="114"/>
    </row>
    <row r="25" spans="2:16" ht="11.25">
      <c r="P25" s="114"/>
    </row>
    <row r="26" spans="2:16" ht="11.25">
      <c r="B26" s="76" t="s">
        <v>967</v>
      </c>
      <c r="P26" s="114"/>
    </row>
    <row r="27" spans="2:16" ht="11.25">
      <c r="P27" s="114"/>
    </row>
    <row r="28" spans="2:16" ht="11.25">
      <c r="P28" s="114"/>
    </row>
    <row r="29" spans="2:16" ht="11.25">
      <c r="P29" s="114"/>
    </row>
    <row r="30" spans="2:16" ht="11.25">
      <c r="P30" s="114"/>
    </row>
    <row r="31" spans="2:16" ht="11.25">
      <c r="P31" s="114"/>
    </row>
    <row r="32" spans="2:16" ht="11.25">
      <c r="P32" s="114"/>
    </row>
    <row r="33" spans="16:16" ht="11.25">
      <c r="P33" s="114"/>
    </row>
    <row r="34" spans="16:16" ht="11.25">
      <c r="P34" s="114"/>
    </row>
    <row r="35" spans="16:16" ht="11.25">
      <c r="P35" s="114"/>
    </row>
    <row r="36" spans="16:16" ht="11.25">
      <c r="P36" s="114"/>
    </row>
    <row r="37" spans="16:16" ht="11.25">
      <c r="P37" s="114"/>
    </row>
    <row r="38" spans="16:16" ht="11.25">
      <c r="P38" s="114"/>
    </row>
    <row r="39" spans="16:16" ht="11.25">
      <c r="P39" s="114"/>
    </row>
    <row r="40" spans="16:16" ht="11.25">
      <c r="P40" s="114"/>
    </row>
    <row r="41" spans="16:16" ht="11.25">
      <c r="P41" s="114"/>
    </row>
    <row r="42" spans="16:16" ht="11.25">
      <c r="P42" s="114"/>
    </row>
    <row r="43" spans="16:16" ht="11.25">
      <c r="P43" s="114"/>
    </row>
    <row r="44" spans="16:16" ht="11.25">
      <c r="P44" s="114"/>
    </row>
    <row r="45" spans="16:16" ht="11.25">
      <c r="P45" s="114"/>
    </row>
    <row r="46" spans="16:16" ht="11.25">
      <c r="P46" s="114"/>
    </row>
    <row r="47" spans="16:16" ht="11.25">
      <c r="P47" s="114"/>
    </row>
    <row r="48" spans="16:16" ht="11.25">
      <c r="P48" s="114"/>
    </row>
    <row r="49" spans="16:16" ht="11.25">
      <c r="P49" s="114"/>
    </row>
    <row r="50" spans="16:16" ht="11.25">
      <c r="P50" s="114"/>
    </row>
    <row r="51" spans="16:16" ht="11.25">
      <c r="P51" s="114"/>
    </row>
    <row r="52" spans="16:16" ht="11.25">
      <c r="P52" s="114"/>
    </row>
    <row r="53" spans="16:16" ht="11.25">
      <c r="P53" s="114"/>
    </row>
    <row r="54" spans="16:16" ht="11.25">
      <c r="P54" s="114"/>
    </row>
    <row r="55" spans="16:16" ht="11.25">
      <c r="P55" s="114"/>
    </row>
    <row r="56" spans="16:16" ht="11.25">
      <c r="P56" s="114"/>
    </row>
    <row r="57" spans="16:16" ht="11.25">
      <c r="P57" s="114"/>
    </row>
    <row r="58" spans="16:16" ht="11.25">
      <c r="P58" s="114"/>
    </row>
    <row r="59" spans="16:16" ht="11.25">
      <c r="P59" s="114"/>
    </row>
    <row r="60" spans="16:16" ht="11.25">
      <c r="P60" s="114"/>
    </row>
    <row r="61" spans="16:16" ht="11.25">
      <c r="P61" s="114"/>
    </row>
    <row r="62" spans="16:16" ht="11.25">
      <c r="P62" s="114"/>
    </row>
    <row r="63" spans="16:16" ht="11.25">
      <c r="P63" s="114"/>
    </row>
    <row r="64" spans="16:16" ht="11.25">
      <c r="P64" s="114"/>
    </row>
    <row r="65" spans="16:16" ht="11.25">
      <c r="P65" s="114"/>
    </row>
    <row r="66" spans="16:16" ht="11.25">
      <c r="P66" s="114"/>
    </row>
    <row r="67" spans="16:16" ht="11.25">
      <c r="P67" s="114"/>
    </row>
    <row r="68" spans="16:16" ht="11.25">
      <c r="P68" s="114"/>
    </row>
    <row r="69" spans="16:16" ht="11.25">
      <c r="P69" s="114"/>
    </row>
    <row r="70" spans="16:16" ht="11.25">
      <c r="P70" s="114"/>
    </row>
    <row r="71" spans="16:16" ht="11.25">
      <c r="P71" s="114"/>
    </row>
    <row r="72" spans="16:16" ht="11.25">
      <c r="P72" s="114"/>
    </row>
    <row r="73" spans="16:16" ht="11.25">
      <c r="P73" s="114"/>
    </row>
    <row r="74" spans="16:16" ht="11.25">
      <c r="P74" s="114"/>
    </row>
    <row r="75" spans="16:16" ht="11.25">
      <c r="P75" s="114"/>
    </row>
    <row r="76" spans="16:16" ht="11.25">
      <c r="P76" s="114"/>
    </row>
    <row r="77" spans="16:16" ht="11.25">
      <c r="P77" s="114"/>
    </row>
    <row r="78" spans="16:16" ht="11.25">
      <c r="P78" s="114"/>
    </row>
    <row r="79" spans="16:16" ht="11.25">
      <c r="P79" s="114"/>
    </row>
    <row r="80" spans="16:16" ht="11.25">
      <c r="P80" s="114"/>
    </row>
    <row r="81" spans="16:16" ht="11.25">
      <c r="P81" s="114"/>
    </row>
    <row r="82" spans="16:16" ht="11.25">
      <c r="P82" s="114"/>
    </row>
    <row r="83" spans="16:16" ht="11.25">
      <c r="P83" s="114"/>
    </row>
    <row r="84" spans="16:16" ht="11.25">
      <c r="P84" s="114"/>
    </row>
    <row r="85" spans="16:16" ht="11.25">
      <c r="P85" s="114"/>
    </row>
    <row r="86" spans="16:16" ht="11.25">
      <c r="P86" s="114"/>
    </row>
    <row r="87" spans="16:16" ht="11.25">
      <c r="P87" s="114"/>
    </row>
    <row r="88" spans="16:16" ht="11.25">
      <c r="P88" s="114"/>
    </row>
  </sheetData>
  <mergeCells count="1">
    <mergeCell ref="B5:D5"/>
  </mergeCells>
  <pageMargins left="0.7" right="0.7" top="0.75" bottom="0.75" header="0.3" footer="0.3"/>
  <pageSetup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888B4F-D5BE-4397-A063-9ABEB0C424EA}">
  <dimension ref="B2:Q21"/>
  <sheetViews>
    <sheetView showGridLines="0" showRowColHeaders="0" workbookViewId="0">
      <selection activeCell="C17" sqref="C17"/>
    </sheetView>
  </sheetViews>
  <sheetFormatPr baseColWidth="10" defaultRowHeight="15"/>
  <cols>
    <col min="1" max="1" width="3.28515625" customWidth="1"/>
    <col min="2" max="2" width="5.28515625" customWidth="1"/>
    <col min="3" max="3" width="21" customWidth="1"/>
    <col min="4" max="4" width="12.42578125" customWidth="1"/>
    <col min="5" max="5" width="10.7109375" style="30" customWidth="1"/>
    <col min="6" max="7" width="15.28515625" style="30" customWidth="1"/>
    <col min="8" max="9" width="15.28515625" customWidth="1"/>
    <col min="10" max="10" width="15.28515625" style="4" customWidth="1"/>
    <col min="11" max="17" width="15.28515625" customWidth="1"/>
    <col min="22" max="22" width="12.140625" customWidth="1"/>
  </cols>
  <sheetData>
    <row r="2" spans="2:17">
      <c r="B2" s="2" t="s">
        <v>828</v>
      </c>
      <c r="C2" s="2"/>
      <c r="D2" s="2"/>
      <c r="E2" s="27"/>
      <c r="F2" s="27"/>
      <c r="G2" s="27"/>
      <c r="H2" s="2"/>
      <c r="I2" s="2"/>
      <c r="J2" s="2"/>
      <c r="K2" s="2"/>
      <c r="L2" s="2"/>
      <c r="M2" s="2"/>
      <c r="N2" s="2"/>
      <c r="O2" s="2"/>
      <c r="P2" s="2"/>
      <c r="Q2" s="2"/>
    </row>
    <row r="3" spans="2:17" ht="25.15" customHeight="1" thickBot="1">
      <c r="B3" s="3">
        <v>2022</v>
      </c>
      <c r="C3" s="3"/>
      <c r="D3" s="3"/>
      <c r="E3" s="28"/>
      <c r="F3" s="28"/>
      <c r="G3" s="28"/>
      <c r="H3" s="3"/>
      <c r="I3" s="3"/>
      <c r="J3" s="3"/>
      <c r="K3" s="3"/>
      <c r="L3" s="3"/>
      <c r="M3" s="3"/>
      <c r="N3" s="3"/>
      <c r="O3" s="3"/>
      <c r="P3" s="3"/>
      <c r="Q3" s="3"/>
    </row>
    <row r="4" spans="2:17" ht="15.75" thickTop="1">
      <c r="B4" s="1"/>
      <c r="C4" s="1"/>
      <c r="D4" s="1"/>
      <c r="E4" s="29"/>
      <c r="F4" s="29"/>
      <c r="G4" s="29"/>
      <c r="H4" s="1"/>
      <c r="I4" s="1"/>
      <c r="J4" s="1"/>
      <c r="K4" s="1"/>
      <c r="L4" s="1"/>
      <c r="M4" s="1"/>
      <c r="N4" s="1"/>
      <c r="O4" s="1"/>
      <c r="P4" s="1"/>
      <c r="Q4" s="1"/>
    </row>
    <row r="5" spans="2:17">
      <c r="B5" s="293" t="s">
        <v>957</v>
      </c>
      <c r="C5" s="293"/>
      <c r="D5" s="293"/>
      <c r="E5" s="293"/>
    </row>
    <row r="7" spans="2:17">
      <c r="C7" s="302" t="s">
        <v>597</v>
      </c>
      <c r="D7" s="303"/>
      <c r="E7" s="303"/>
      <c r="F7" s="209" t="s">
        <v>829</v>
      </c>
      <c r="G7" s="209" t="s">
        <v>830</v>
      </c>
      <c r="H7" s="209" t="s">
        <v>831</v>
      </c>
      <c r="I7" s="209" t="s">
        <v>832</v>
      </c>
      <c r="J7" s="209" t="s">
        <v>833</v>
      </c>
      <c r="K7" s="209" t="s">
        <v>834</v>
      </c>
      <c r="L7" s="209" t="s">
        <v>835</v>
      </c>
      <c r="M7" s="209" t="s">
        <v>836</v>
      </c>
      <c r="N7" s="209" t="s">
        <v>837</v>
      </c>
      <c r="O7" s="209" t="s">
        <v>838</v>
      </c>
      <c r="P7" s="209" t="s">
        <v>839</v>
      </c>
      <c r="Q7" s="209" t="s">
        <v>840</v>
      </c>
    </row>
    <row r="8" spans="2:17">
      <c r="C8" s="304"/>
      <c r="D8" s="305"/>
      <c r="E8" s="305"/>
      <c r="F8" s="210">
        <v>44572.864583333336</v>
      </c>
      <c r="G8" s="210">
        <v>44614.822916666664</v>
      </c>
      <c r="H8" s="210">
        <v>44630.8125</v>
      </c>
      <c r="I8" s="210">
        <v>44670.791666666664</v>
      </c>
      <c r="J8" s="210">
        <v>44712.78125</v>
      </c>
      <c r="K8" s="210">
        <v>44727.802083333336</v>
      </c>
      <c r="L8" s="210">
        <v>44761.802083333336</v>
      </c>
      <c r="M8" s="210">
        <v>44791.8125</v>
      </c>
      <c r="N8" s="210">
        <v>44831.791666666664</v>
      </c>
      <c r="O8" s="210">
        <v>44858.833333333336</v>
      </c>
      <c r="P8" s="210">
        <v>44891.822916666664</v>
      </c>
      <c r="Q8" s="210">
        <v>44901.8125</v>
      </c>
    </row>
    <row r="9" spans="2:17">
      <c r="C9" s="306" t="s">
        <v>600</v>
      </c>
      <c r="D9" s="306"/>
      <c r="E9" s="306"/>
      <c r="F9" s="136">
        <v>7070.2817499999965</v>
      </c>
      <c r="G9" s="136">
        <v>7146.7645799999991</v>
      </c>
      <c r="H9" s="136">
        <v>7065.4227899999987</v>
      </c>
      <c r="I9" s="136">
        <v>7024.3042299999988</v>
      </c>
      <c r="J9" s="136">
        <v>6908.9536999999991</v>
      </c>
      <c r="K9" s="136">
        <v>7069.9081200000001</v>
      </c>
      <c r="L9" s="136">
        <v>7067.6379900000011</v>
      </c>
      <c r="M9" s="136">
        <v>7073.7191999999995</v>
      </c>
      <c r="N9" s="136">
        <v>7315.8013999999994</v>
      </c>
      <c r="O9" s="136">
        <v>7309.3584400000009</v>
      </c>
      <c r="P9" s="136">
        <v>7426.5747700000011</v>
      </c>
      <c r="Q9" s="136">
        <v>7467.4497399999982</v>
      </c>
    </row>
    <row r="10" spans="2:17">
      <c r="C10" s="306" t="s">
        <v>598</v>
      </c>
      <c r="D10" s="306"/>
      <c r="E10" s="306"/>
      <c r="F10" s="136"/>
      <c r="G10" s="136"/>
      <c r="H10" s="136"/>
      <c r="I10" s="136"/>
      <c r="J10" s="136">
        <v>52.414000000000001</v>
      </c>
      <c r="K10" s="136"/>
      <c r="L10" s="136">
        <v>46.12</v>
      </c>
      <c r="M10" s="136"/>
      <c r="N10" s="136"/>
      <c r="O10" s="136"/>
      <c r="P10" s="136"/>
      <c r="Q10" s="136"/>
    </row>
    <row r="11" spans="2:17">
      <c r="C11" s="306" t="s">
        <v>599</v>
      </c>
      <c r="D11" s="306"/>
      <c r="E11" s="306"/>
      <c r="F11" s="137"/>
      <c r="G11" s="137"/>
      <c r="H11" s="137"/>
      <c r="I11" s="137"/>
      <c r="J11" s="137"/>
      <c r="K11" s="137"/>
      <c r="L11" s="137"/>
      <c r="M11" s="137"/>
      <c r="N11" s="137"/>
      <c r="O11" s="137"/>
      <c r="P11" s="137"/>
      <c r="Q11" s="137"/>
    </row>
    <row r="12" spans="2:17">
      <c r="C12" s="301" t="s">
        <v>595</v>
      </c>
      <c r="D12" s="301"/>
      <c r="E12" s="301"/>
      <c r="F12" s="276">
        <v>7070.2817499999965</v>
      </c>
      <c r="G12" s="276">
        <v>7146.7645799999991</v>
      </c>
      <c r="H12" s="276">
        <v>7065.4227899999987</v>
      </c>
      <c r="I12" s="276">
        <v>7024.3042299999988</v>
      </c>
      <c r="J12" s="276">
        <v>6961.3676999999989</v>
      </c>
      <c r="K12" s="276">
        <v>7069.9081200000001</v>
      </c>
      <c r="L12" s="276">
        <v>7113.757990000001</v>
      </c>
      <c r="M12" s="276">
        <v>7073.7191999999995</v>
      </c>
      <c r="N12" s="276">
        <v>7315.8013999999994</v>
      </c>
      <c r="O12" s="276">
        <v>7309.3584400000009</v>
      </c>
      <c r="P12" s="276">
        <v>7426.5747700000011</v>
      </c>
      <c r="Q12" s="276">
        <v>7467.4497399999982</v>
      </c>
    </row>
    <row r="13" spans="2:17">
      <c r="C13" s="8"/>
      <c r="D13" s="130"/>
      <c r="E13" s="130"/>
      <c r="F13" s="130"/>
      <c r="G13" s="130"/>
      <c r="H13" s="130"/>
      <c r="I13" s="130"/>
      <c r="J13" s="130"/>
      <c r="K13" s="130"/>
      <c r="L13" s="130"/>
      <c r="M13" s="130"/>
      <c r="N13" s="130"/>
      <c r="O13" s="130"/>
      <c r="P13" s="130"/>
      <c r="Q13" s="130"/>
    </row>
    <row r="14" spans="2:17">
      <c r="C14" s="138" t="s">
        <v>596</v>
      </c>
      <c r="D14" s="59"/>
      <c r="E14" s="60"/>
      <c r="F14" s="60"/>
      <c r="G14" s="60"/>
      <c r="H14" s="59"/>
      <c r="I14" s="59"/>
      <c r="J14" s="58"/>
      <c r="K14" s="59"/>
      <c r="L14" s="59"/>
      <c r="M14" s="59"/>
      <c r="N14" s="59"/>
      <c r="O14" s="59"/>
      <c r="P14" s="59"/>
      <c r="Q14" s="59"/>
    </row>
    <row r="15" spans="2:17">
      <c r="C15" s="131" t="s">
        <v>359</v>
      </c>
      <c r="D15" s="59"/>
      <c r="E15" s="60"/>
      <c r="F15" s="60"/>
      <c r="G15" s="60"/>
      <c r="H15" s="59"/>
      <c r="I15" s="59"/>
      <c r="J15" s="58"/>
      <c r="K15" s="59"/>
      <c r="L15" s="59"/>
      <c r="M15" s="59"/>
      <c r="N15" s="59"/>
      <c r="O15" s="59"/>
      <c r="P15" s="59"/>
      <c r="Q15" s="59"/>
    </row>
    <row r="16" spans="2:17">
      <c r="C16" s="130" t="s">
        <v>601</v>
      </c>
      <c r="D16" s="59"/>
      <c r="E16" s="60"/>
      <c r="F16" s="60"/>
      <c r="G16" s="60"/>
      <c r="H16" s="59"/>
      <c r="I16" s="59"/>
      <c r="J16" s="58"/>
      <c r="K16" s="59"/>
      <c r="L16" s="59"/>
      <c r="M16" s="59"/>
      <c r="N16" s="59"/>
      <c r="O16" s="59"/>
      <c r="P16" s="59"/>
      <c r="Q16" s="59"/>
    </row>
    <row r="17" spans="3:17">
      <c r="C17" s="8"/>
      <c r="D17" s="59"/>
      <c r="E17" s="60"/>
      <c r="F17" s="60"/>
      <c r="G17" s="60"/>
      <c r="H17" s="59"/>
      <c r="I17" s="59"/>
      <c r="J17" s="58"/>
      <c r="K17" s="59"/>
      <c r="L17" s="59"/>
      <c r="M17" s="59"/>
      <c r="N17" s="59"/>
      <c r="O17" s="59"/>
      <c r="P17" s="59"/>
      <c r="Q17" s="59"/>
    </row>
    <row r="18" spans="3:17">
      <c r="C18" s="8"/>
      <c r="D18" s="59"/>
      <c r="E18" s="60"/>
      <c r="F18" s="60"/>
      <c r="G18" s="60"/>
      <c r="H18" s="59"/>
      <c r="I18" s="59"/>
      <c r="J18" s="58"/>
      <c r="K18" s="59"/>
      <c r="L18" s="59"/>
      <c r="M18" s="59"/>
      <c r="N18" s="59"/>
      <c r="O18" s="59"/>
      <c r="P18" s="59"/>
      <c r="Q18" s="59"/>
    </row>
    <row r="19" spans="3:17" ht="16.5">
      <c r="C19" s="132"/>
      <c r="D19" s="132"/>
      <c r="E19" s="133"/>
      <c r="F19" s="133"/>
      <c r="G19" s="133"/>
      <c r="H19" s="132"/>
      <c r="I19" s="132"/>
      <c r="J19" s="134"/>
      <c r="K19" s="132"/>
      <c r="L19" s="132"/>
      <c r="M19" s="132"/>
      <c r="N19" s="132"/>
      <c r="O19" s="132"/>
      <c r="P19" s="132"/>
      <c r="Q19" s="132"/>
    </row>
    <row r="20" spans="3:17" ht="16.5">
      <c r="C20" s="132"/>
      <c r="D20" s="132"/>
      <c r="E20" s="133"/>
      <c r="F20" s="133"/>
      <c r="G20" s="133"/>
      <c r="H20" s="132"/>
      <c r="I20" s="132"/>
      <c r="J20" s="134"/>
      <c r="K20" s="132"/>
      <c r="L20" s="132"/>
      <c r="M20" s="132"/>
      <c r="N20" s="132"/>
      <c r="O20" s="132"/>
      <c r="P20" s="132"/>
      <c r="Q20" s="132"/>
    </row>
    <row r="21" spans="3:17" ht="16.5">
      <c r="C21" s="132"/>
      <c r="D21" s="132"/>
      <c r="E21" s="133"/>
      <c r="F21" s="133"/>
      <c r="G21" s="133"/>
      <c r="H21" s="132"/>
      <c r="I21" s="132"/>
      <c r="J21" s="134"/>
      <c r="K21" s="132"/>
      <c r="L21" s="132"/>
      <c r="M21" s="132"/>
      <c r="N21" s="132"/>
      <c r="O21" s="132"/>
      <c r="P21" s="132"/>
      <c r="Q21" s="132"/>
    </row>
  </sheetData>
  <mergeCells count="6">
    <mergeCell ref="C12:E12"/>
    <mergeCell ref="B5:E5"/>
    <mergeCell ref="C7:E8"/>
    <mergeCell ref="C9:E9"/>
    <mergeCell ref="C10:E10"/>
    <mergeCell ref="C11:E11"/>
  </mergeCells>
  <pageMargins left="0.7" right="0.7" top="0.75" bottom="0.75" header="0.3" footer="0.3"/>
  <pageSetup orientation="portrait" horizontalDpi="1200" verticalDpi="1200"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C7A28F-6A64-4E41-99D0-BC730F53227C}">
  <dimension ref="B1:G50"/>
  <sheetViews>
    <sheetView showGridLines="0" showRowColHeaders="0" zoomScaleNormal="100" zoomScaleSheetLayoutView="100" workbookViewId="0">
      <selection activeCell="B50" sqref="B50"/>
    </sheetView>
  </sheetViews>
  <sheetFormatPr baseColWidth="10" defaultColWidth="8" defaultRowHeight="10.5"/>
  <cols>
    <col min="1" max="1" width="3.85546875" style="140" customWidth="1"/>
    <col min="2" max="2" width="16.85546875" style="140" customWidth="1"/>
    <col min="3" max="3" width="13.28515625" style="140" customWidth="1"/>
    <col min="4" max="4" width="31.5703125" style="140" customWidth="1"/>
    <col min="5" max="6" width="20.140625" style="140" customWidth="1"/>
    <col min="7" max="7" width="3.28515625" style="140" customWidth="1"/>
    <col min="8" max="9" width="8" style="140" customWidth="1"/>
    <col min="10" max="16384" width="8" style="140"/>
  </cols>
  <sheetData>
    <row r="1" spans="2:7" customFormat="1" ht="15">
      <c r="E1" s="30"/>
      <c r="F1" s="30"/>
    </row>
    <row r="2" spans="2:7" customFormat="1" ht="15">
      <c r="B2" s="2" t="s">
        <v>828</v>
      </c>
      <c r="C2" s="2"/>
      <c r="D2" s="2"/>
      <c r="E2" s="27"/>
      <c r="F2" s="27"/>
    </row>
    <row r="3" spans="2:7" customFormat="1" ht="21.6" customHeight="1" thickBot="1">
      <c r="B3" s="3">
        <v>2022</v>
      </c>
      <c r="C3" s="3"/>
      <c r="D3" s="3"/>
      <c r="E3" s="28"/>
      <c r="F3" s="28"/>
      <c r="G3" s="28"/>
    </row>
    <row r="4" spans="2:7" customFormat="1" ht="15.75" thickTop="1">
      <c r="B4" s="1"/>
      <c r="C4" s="1"/>
      <c r="D4" s="1"/>
      <c r="E4" s="29"/>
      <c r="F4" s="29"/>
      <c r="G4" s="29"/>
    </row>
    <row r="5" spans="2:7" ht="10.5" customHeight="1">
      <c r="B5" s="256" t="s">
        <v>650</v>
      </c>
      <c r="C5" s="256"/>
      <c r="D5" s="256"/>
      <c r="E5" s="256"/>
      <c r="F5" s="256"/>
    </row>
    <row r="6" spans="2:7" ht="10.5" customHeight="1">
      <c r="B6" s="139"/>
      <c r="C6" s="139"/>
      <c r="D6" s="139"/>
      <c r="E6" s="139"/>
      <c r="F6" s="139"/>
    </row>
    <row r="7" spans="2:7" ht="30" customHeight="1">
      <c r="B7" s="307" t="s">
        <v>602</v>
      </c>
      <c r="C7" s="308"/>
      <c r="D7" s="311" t="s">
        <v>603</v>
      </c>
      <c r="E7" s="191" t="s">
        <v>604</v>
      </c>
      <c r="F7" s="311" t="s">
        <v>605</v>
      </c>
    </row>
    <row r="8" spans="2:7">
      <c r="B8" s="309"/>
      <c r="C8" s="310"/>
      <c r="D8" s="311"/>
      <c r="E8" s="145" t="s">
        <v>651</v>
      </c>
      <c r="F8" s="311"/>
    </row>
    <row r="9" spans="2:7">
      <c r="B9" s="309"/>
      <c r="C9" s="310"/>
      <c r="D9" s="312"/>
      <c r="E9" s="146" t="s">
        <v>652</v>
      </c>
      <c r="F9" s="312"/>
    </row>
    <row r="10" spans="2:7">
      <c r="B10" s="313" t="s">
        <v>606</v>
      </c>
      <c r="C10" s="313"/>
      <c r="D10" s="152" t="s">
        <v>607</v>
      </c>
      <c r="E10" s="153">
        <v>2501.8445399999991</v>
      </c>
      <c r="F10" s="154">
        <f>+E10/$E$35</f>
        <v>0.33503332825913335</v>
      </c>
    </row>
    <row r="11" spans="2:7">
      <c r="B11" s="314" t="s">
        <v>608</v>
      </c>
      <c r="C11" s="315" t="s">
        <v>609</v>
      </c>
      <c r="D11" s="148" t="s">
        <v>610</v>
      </c>
      <c r="E11" s="135">
        <v>454.35400000000004</v>
      </c>
      <c r="F11" s="149">
        <f t="shared" ref="F11:F35" si="0">+E11/$E$35</f>
        <v>6.0844601011000594E-2</v>
      </c>
    </row>
    <row r="12" spans="2:7">
      <c r="B12" s="314"/>
      <c r="C12" s="315"/>
      <c r="D12" s="148" t="s">
        <v>611</v>
      </c>
      <c r="E12" s="135">
        <v>891.84538999999995</v>
      </c>
      <c r="F12" s="149">
        <f t="shared" si="0"/>
        <v>0.11943105357947814</v>
      </c>
    </row>
    <row r="13" spans="2:7">
      <c r="B13" s="314"/>
      <c r="C13" s="315"/>
      <c r="D13" s="148" t="s">
        <v>612</v>
      </c>
      <c r="E13" s="135">
        <v>564.15017</v>
      </c>
      <c r="F13" s="149">
        <f t="shared" si="0"/>
        <v>7.5547903185485668E-2</v>
      </c>
    </row>
    <row r="14" spans="2:7">
      <c r="B14" s="314"/>
      <c r="C14" s="315"/>
      <c r="D14" s="148" t="s">
        <v>613</v>
      </c>
      <c r="E14" s="135">
        <v>876.25539000000003</v>
      </c>
      <c r="F14" s="149">
        <f t="shared" si="0"/>
        <v>0.11734332610318984</v>
      </c>
    </row>
    <row r="15" spans="2:7">
      <c r="B15" s="314"/>
      <c r="C15" s="315"/>
      <c r="D15" s="148" t="s">
        <v>614</v>
      </c>
      <c r="E15" s="135">
        <v>192.90967000000001</v>
      </c>
      <c r="F15" s="149">
        <f t="shared" si="0"/>
        <v>2.5833407216209806E-2</v>
      </c>
    </row>
    <row r="16" spans="2:7">
      <c r="B16" s="314"/>
      <c r="C16" s="315"/>
      <c r="D16" s="148" t="s">
        <v>615</v>
      </c>
      <c r="E16" s="135">
        <v>210.892</v>
      </c>
      <c r="F16" s="149">
        <f t="shared" si="0"/>
        <v>2.8241502432931012E-2</v>
      </c>
    </row>
    <row r="17" spans="2:6">
      <c r="B17" s="314"/>
      <c r="C17" s="315"/>
      <c r="D17" s="148" t="s">
        <v>616</v>
      </c>
      <c r="E17" s="135">
        <v>318.72757000000001</v>
      </c>
      <c r="F17" s="149">
        <f t="shared" si="0"/>
        <v>4.2682251785734829E-2</v>
      </c>
    </row>
    <row r="18" spans="2:6">
      <c r="B18" s="314"/>
      <c r="C18" s="315"/>
      <c r="D18" s="148" t="s">
        <v>617</v>
      </c>
      <c r="E18" s="135">
        <v>0</v>
      </c>
      <c r="F18" s="149">
        <f t="shared" si="0"/>
        <v>0</v>
      </c>
    </row>
    <row r="19" spans="2:6">
      <c r="B19" s="314"/>
      <c r="C19" s="315"/>
      <c r="D19" s="148" t="s">
        <v>618</v>
      </c>
      <c r="E19" s="135">
        <v>22.537389999999998</v>
      </c>
      <c r="F19" s="149">
        <f t="shared" si="0"/>
        <v>3.0180839221825152E-3</v>
      </c>
    </row>
    <row r="20" spans="2:6">
      <c r="B20" s="314"/>
      <c r="C20" s="315"/>
      <c r="D20" s="152" t="s">
        <v>653</v>
      </c>
      <c r="E20" s="153">
        <f>SUM(E11:E19)</f>
        <v>3531.6715799999997</v>
      </c>
      <c r="F20" s="154">
        <f t="shared" si="0"/>
        <v>0.47294212923621237</v>
      </c>
    </row>
    <row r="21" spans="2:6">
      <c r="B21" s="314"/>
      <c r="C21" s="315" t="s">
        <v>237</v>
      </c>
      <c r="D21" s="148" t="s">
        <v>619</v>
      </c>
      <c r="E21" s="135">
        <v>90.43</v>
      </c>
      <c r="F21" s="149">
        <f t="shared" si="0"/>
        <v>1.2109890678688388E-2</v>
      </c>
    </row>
    <row r="22" spans="2:6">
      <c r="B22" s="314"/>
      <c r="C22" s="315"/>
      <c r="D22" s="152" t="s">
        <v>654</v>
      </c>
      <c r="E22" s="153">
        <f>+E21</f>
        <v>90.43</v>
      </c>
      <c r="F22" s="154">
        <f t="shared" si="0"/>
        <v>1.2109890678688388E-2</v>
      </c>
    </row>
    <row r="23" spans="2:6">
      <c r="B23" s="314"/>
      <c r="C23" s="315" t="s">
        <v>620</v>
      </c>
      <c r="D23" s="148" t="s">
        <v>621</v>
      </c>
      <c r="E23" s="135">
        <v>86.590130000000002</v>
      </c>
      <c r="F23" s="149">
        <f t="shared" si="0"/>
        <v>1.1595676303808644E-2</v>
      </c>
    </row>
    <row r="24" spans="2:6">
      <c r="B24" s="314"/>
      <c r="C24" s="315"/>
      <c r="D24" s="152" t="s">
        <v>655</v>
      </c>
      <c r="E24" s="153">
        <f>+E23</f>
        <v>86.590130000000002</v>
      </c>
      <c r="F24" s="154">
        <f t="shared" si="0"/>
        <v>1.1595676303808644E-2</v>
      </c>
    </row>
    <row r="25" spans="2:6">
      <c r="B25" s="314" t="s">
        <v>622</v>
      </c>
      <c r="C25" s="315" t="s">
        <v>622</v>
      </c>
      <c r="D25" s="148" t="s">
        <v>623</v>
      </c>
      <c r="E25" s="135">
        <v>576.97881999999993</v>
      </c>
      <c r="F25" s="149">
        <f t="shared" si="0"/>
        <v>7.7265845782579057E-2</v>
      </c>
    </row>
    <row r="26" spans="2:6">
      <c r="B26" s="314"/>
      <c r="C26" s="315"/>
      <c r="D26" s="148" t="s">
        <v>624</v>
      </c>
      <c r="E26" s="135">
        <v>175.04680999999999</v>
      </c>
      <c r="F26" s="149">
        <f t="shared" si="0"/>
        <v>2.3441310768032037E-2</v>
      </c>
    </row>
    <row r="27" spans="2:6">
      <c r="B27" s="314"/>
      <c r="C27" s="315"/>
      <c r="D27" s="152" t="s">
        <v>656</v>
      </c>
      <c r="E27" s="153">
        <f>+E25+E26</f>
        <v>752.02562999999986</v>
      </c>
      <c r="F27" s="154">
        <f t="shared" si="0"/>
        <v>0.10070715655061109</v>
      </c>
    </row>
    <row r="28" spans="2:6">
      <c r="B28" s="314" t="s">
        <v>625</v>
      </c>
      <c r="C28" s="315" t="s">
        <v>625</v>
      </c>
      <c r="D28" s="148" t="s">
        <v>626</v>
      </c>
      <c r="E28" s="135">
        <v>59.187829999999998</v>
      </c>
      <c r="F28" s="149">
        <f t="shared" si="0"/>
        <v>7.9261102599667461E-3</v>
      </c>
    </row>
    <row r="29" spans="2:6">
      <c r="B29" s="314"/>
      <c r="C29" s="315"/>
      <c r="D29" s="152" t="s">
        <v>657</v>
      </c>
      <c r="E29" s="153">
        <f>+E28</f>
        <v>59.187829999999998</v>
      </c>
      <c r="F29" s="154">
        <f t="shared" si="0"/>
        <v>7.9261102599667461E-3</v>
      </c>
    </row>
    <row r="30" spans="2:6" ht="12" customHeight="1">
      <c r="B30" s="313" t="s">
        <v>627</v>
      </c>
      <c r="C30" s="147" t="s">
        <v>628</v>
      </c>
      <c r="D30" s="148" t="s">
        <v>629</v>
      </c>
      <c r="E30" s="135">
        <v>40.800620000000002</v>
      </c>
      <c r="F30" s="149">
        <f t="shared" si="0"/>
        <v>5.4637957295444765E-3</v>
      </c>
    </row>
    <row r="31" spans="2:6">
      <c r="B31" s="313"/>
      <c r="C31" s="150" t="s">
        <v>606</v>
      </c>
      <c r="D31" s="148" t="s">
        <v>607</v>
      </c>
      <c r="E31" s="135">
        <v>130.13940000000002</v>
      </c>
      <c r="F31" s="149">
        <f t="shared" si="0"/>
        <v>1.7427556198054847E-2</v>
      </c>
    </row>
    <row r="32" spans="2:6">
      <c r="B32" s="313"/>
      <c r="C32" s="151" t="s">
        <v>356</v>
      </c>
      <c r="D32" s="148" t="s">
        <v>349</v>
      </c>
      <c r="E32" s="135">
        <v>265.59640999999999</v>
      </c>
      <c r="F32" s="149">
        <f t="shared" si="0"/>
        <v>3.5567217624152374E-2</v>
      </c>
    </row>
    <row r="33" spans="2:6">
      <c r="B33" s="313"/>
      <c r="C33" s="150" t="s">
        <v>630</v>
      </c>
      <c r="D33" s="148" t="s">
        <v>631</v>
      </c>
      <c r="E33" s="135">
        <v>9.1636000000000006</v>
      </c>
      <c r="F33" s="149">
        <f t="shared" si="0"/>
        <v>1.2271391598278106E-3</v>
      </c>
    </row>
    <row r="34" spans="2:6">
      <c r="B34" s="313"/>
      <c r="C34" s="317" t="s">
        <v>658</v>
      </c>
      <c r="D34" s="318"/>
      <c r="E34" s="153">
        <f>+SUM(E30:E33)</f>
        <v>445.70002999999997</v>
      </c>
      <c r="F34" s="154">
        <f t="shared" si="0"/>
        <v>5.9685708711579501E-2</v>
      </c>
    </row>
    <row r="35" spans="2:6" ht="15" customHeight="1">
      <c r="B35" s="309" t="s">
        <v>632</v>
      </c>
      <c r="C35" s="319"/>
      <c r="D35" s="310"/>
      <c r="E35" s="155">
        <f>+E10+E20+E22+E24+E27+E29+E34</f>
        <v>7467.4497399999982</v>
      </c>
      <c r="F35" s="253">
        <f t="shared" si="0"/>
        <v>1</v>
      </c>
    </row>
    <row r="36" spans="2:6" ht="19.5" customHeight="1">
      <c r="B36" s="320" t="s">
        <v>633</v>
      </c>
      <c r="C36" s="320"/>
      <c r="D36" s="148" t="s">
        <v>634</v>
      </c>
      <c r="E36" s="135">
        <v>0</v>
      </c>
      <c r="F36" s="135"/>
    </row>
    <row r="37" spans="2:6" ht="19.5" customHeight="1">
      <c r="B37" s="320"/>
      <c r="C37" s="320"/>
      <c r="D37" s="148" t="s">
        <v>635</v>
      </c>
      <c r="E37" s="135">
        <v>0</v>
      </c>
      <c r="F37" s="135"/>
    </row>
    <row r="38" spans="2:6" ht="15" customHeight="1">
      <c r="B38" s="321" t="s">
        <v>636</v>
      </c>
      <c r="C38" s="322"/>
      <c r="D38" s="323"/>
      <c r="E38" s="254">
        <f>+E35-E36+E37</f>
        <v>7467.4497399999982</v>
      </c>
      <c r="F38" s="255"/>
    </row>
    <row r="39" spans="2:6" ht="17.25" customHeight="1"/>
    <row r="40" spans="2:6" ht="21.75" customHeight="1">
      <c r="B40" s="140" t="s">
        <v>637</v>
      </c>
      <c r="E40" s="141"/>
    </row>
    <row r="41" spans="2:6">
      <c r="B41" s="316"/>
      <c r="C41" s="316"/>
      <c r="D41" s="316"/>
      <c r="E41" s="316"/>
      <c r="F41" s="316"/>
    </row>
    <row r="43" spans="2:6">
      <c r="B43" s="142" t="s">
        <v>638</v>
      </c>
      <c r="C43" s="143"/>
      <c r="E43" s="142" t="s">
        <v>639</v>
      </c>
    </row>
    <row r="44" spans="2:6">
      <c r="B44" s="144" t="s">
        <v>640</v>
      </c>
      <c r="C44" s="144"/>
      <c r="D44" s="144"/>
      <c r="E44" s="144" t="s">
        <v>641</v>
      </c>
    </row>
    <row r="45" spans="2:6">
      <c r="B45" s="144" t="s">
        <v>642</v>
      </c>
      <c r="C45" s="144"/>
      <c r="D45" s="144"/>
      <c r="E45" s="144" t="s">
        <v>643</v>
      </c>
    </row>
    <row r="46" spans="2:6">
      <c r="B46" s="144" t="s">
        <v>644</v>
      </c>
      <c r="C46" s="144"/>
      <c r="D46" s="144"/>
      <c r="E46" s="144" t="s">
        <v>645</v>
      </c>
    </row>
    <row r="47" spans="2:6">
      <c r="B47" s="144" t="s">
        <v>646</v>
      </c>
      <c r="C47" s="144"/>
      <c r="D47" s="144"/>
      <c r="E47" s="144" t="s">
        <v>647</v>
      </c>
    </row>
    <row r="48" spans="2:6">
      <c r="B48" s="144"/>
      <c r="C48" s="144"/>
      <c r="D48" s="144"/>
      <c r="E48" s="144" t="s">
        <v>648</v>
      </c>
    </row>
    <row r="49" spans="2:5">
      <c r="B49" s="144"/>
      <c r="C49" s="144"/>
      <c r="D49" s="144"/>
      <c r="E49" s="144" t="s">
        <v>649</v>
      </c>
    </row>
    <row r="50" spans="2:5">
      <c r="B50" s="76" t="s">
        <v>971</v>
      </c>
    </row>
  </sheetData>
  <mergeCells count="18">
    <mergeCell ref="B25:B27"/>
    <mergeCell ref="C25:C27"/>
    <mergeCell ref="B41:F41"/>
    <mergeCell ref="C34:D34"/>
    <mergeCell ref="B28:B29"/>
    <mergeCell ref="C28:C29"/>
    <mergeCell ref="B30:B34"/>
    <mergeCell ref="B35:D35"/>
    <mergeCell ref="B36:C37"/>
    <mergeCell ref="B38:D38"/>
    <mergeCell ref="B7:C9"/>
    <mergeCell ref="D7:D9"/>
    <mergeCell ref="F7:F9"/>
    <mergeCell ref="B10:C10"/>
    <mergeCell ref="B11:B24"/>
    <mergeCell ref="C11:C20"/>
    <mergeCell ref="C21:C22"/>
    <mergeCell ref="C23:C24"/>
  </mergeCells>
  <pageMargins left="0.7" right="0.7" top="0.75" bottom="0.75" header="0.3" footer="0.3"/>
  <pageSetup scale="3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D51767-6F47-4C90-ABF0-0E078A1CDCB9}">
  <dimension ref="A1:T109"/>
  <sheetViews>
    <sheetView showGridLines="0" showRowColHeaders="0" zoomScaleNormal="100" workbookViewId="0">
      <selection activeCell="B10" sqref="B10"/>
    </sheetView>
  </sheetViews>
  <sheetFormatPr baseColWidth="10" defaultColWidth="11.42578125" defaultRowHeight="10.5"/>
  <cols>
    <col min="1" max="1" width="2.5703125" style="157" customWidth="1"/>
    <col min="2" max="2" width="17.28515625" style="157" customWidth="1"/>
    <col min="3" max="3" width="19.7109375" style="157" bestFit="1" customWidth="1"/>
    <col min="4" max="4" width="19.28515625" style="157" customWidth="1"/>
    <col min="5" max="18" width="10.28515625" style="157" customWidth="1"/>
    <col min="19" max="16384" width="11.42578125" style="157"/>
  </cols>
  <sheetData>
    <row r="1" spans="1:20" ht="11.25">
      <c r="A1" s="156"/>
      <c r="B1" s="156"/>
      <c r="C1" s="156"/>
      <c r="D1" s="156"/>
      <c r="E1" s="156"/>
      <c r="F1" s="156"/>
    </row>
    <row r="2" spans="1:20" ht="14.25">
      <c r="A2" s="156"/>
      <c r="B2" s="158" t="s">
        <v>828</v>
      </c>
      <c r="C2" s="156"/>
      <c r="D2" s="156"/>
      <c r="E2" s="156"/>
      <c r="F2" s="156"/>
    </row>
    <row r="3" spans="1:20" ht="26.45" customHeight="1" thickBot="1">
      <c r="A3" s="156"/>
      <c r="B3" s="159">
        <v>2022</v>
      </c>
      <c r="C3" s="156"/>
      <c r="D3" s="156"/>
      <c r="E3" s="156"/>
      <c r="F3" s="160"/>
      <c r="G3" s="160"/>
      <c r="H3" s="160"/>
      <c r="I3" s="160"/>
      <c r="J3" s="160"/>
      <c r="K3" s="160"/>
      <c r="L3" s="160"/>
      <c r="M3" s="160"/>
      <c r="N3" s="160"/>
      <c r="O3" s="160"/>
      <c r="P3" s="160"/>
    </row>
    <row r="4" spans="1:20" ht="12" thickTop="1">
      <c r="A4" s="156"/>
      <c r="B4" s="161"/>
      <c r="C4" s="161"/>
      <c r="D4" s="161"/>
      <c r="E4" s="161"/>
      <c r="F4" s="156"/>
      <c r="G4" s="156"/>
      <c r="H4" s="156"/>
      <c r="I4" s="156"/>
      <c r="J4" s="156"/>
      <c r="K4" s="156"/>
      <c r="L4" s="156"/>
      <c r="M4" s="156"/>
      <c r="N4" s="156"/>
      <c r="O4" s="156"/>
      <c r="P4" s="156"/>
    </row>
    <row r="5" spans="1:20">
      <c r="B5" s="324" t="s">
        <v>970</v>
      </c>
      <c r="C5" s="324"/>
      <c r="D5" s="324"/>
      <c r="E5" s="324"/>
      <c r="F5" s="324"/>
      <c r="G5" s="324"/>
      <c r="H5" s="324"/>
      <c r="I5" s="162"/>
      <c r="J5" s="162"/>
      <c r="K5" s="162"/>
      <c r="L5" s="162"/>
      <c r="M5" s="162"/>
      <c r="N5" s="162"/>
      <c r="O5" s="162"/>
      <c r="P5" s="162"/>
    </row>
    <row r="6" spans="1:20">
      <c r="B6" s="163"/>
      <c r="C6" s="162"/>
      <c r="D6" s="162"/>
      <c r="E6" s="162"/>
      <c r="F6" s="162"/>
      <c r="G6" s="162"/>
      <c r="H6" s="162"/>
      <c r="I6" s="162"/>
      <c r="J6" s="162"/>
      <c r="K6" s="162"/>
      <c r="L6" s="162"/>
      <c r="M6" s="162"/>
      <c r="N6" s="162"/>
      <c r="O6" s="162"/>
      <c r="P6" s="162"/>
    </row>
    <row r="7" spans="1:20" s="164" customFormat="1">
      <c r="B7" s="211" t="s">
        <v>10</v>
      </c>
      <c r="C7" s="212" t="s">
        <v>333</v>
      </c>
      <c r="D7" s="212" t="s">
        <v>805</v>
      </c>
      <c r="E7" s="212" t="s">
        <v>829</v>
      </c>
      <c r="F7" s="212" t="s">
        <v>830</v>
      </c>
      <c r="G7" s="212" t="s">
        <v>831</v>
      </c>
      <c r="H7" s="212" t="s">
        <v>832</v>
      </c>
      <c r="I7" s="212" t="s">
        <v>833</v>
      </c>
      <c r="J7" s="212" t="s">
        <v>834</v>
      </c>
      <c r="K7" s="212" t="s">
        <v>835</v>
      </c>
      <c r="L7" s="212" t="s">
        <v>836</v>
      </c>
      <c r="M7" s="212" t="s">
        <v>837</v>
      </c>
      <c r="N7" s="212" t="s">
        <v>838</v>
      </c>
      <c r="O7" s="212" t="s">
        <v>839</v>
      </c>
      <c r="P7" s="213" t="s">
        <v>840</v>
      </c>
      <c r="Q7" s="157"/>
      <c r="R7" s="157"/>
      <c r="S7" s="157"/>
      <c r="T7" s="157"/>
    </row>
    <row r="8" spans="1:20">
      <c r="B8" s="166" t="s">
        <v>35</v>
      </c>
      <c r="C8" s="167" t="s">
        <v>335</v>
      </c>
      <c r="D8" s="167" t="s">
        <v>659</v>
      </c>
      <c r="E8" s="167">
        <v>310.75235000000004</v>
      </c>
      <c r="F8" s="167">
        <v>407.03082999999992</v>
      </c>
      <c r="G8" s="167">
        <v>385.92196999999999</v>
      </c>
      <c r="H8" s="167">
        <v>384.82246000000004</v>
      </c>
      <c r="I8" s="167">
        <v>179.16443999999998</v>
      </c>
      <c r="J8" s="167">
        <v>212.70771000000002</v>
      </c>
      <c r="K8" s="167">
        <v>144.02829</v>
      </c>
      <c r="L8" s="167">
        <v>97.04661999999999</v>
      </c>
      <c r="M8" s="167">
        <v>166.63418000000001</v>
      </c>
      <c r="N8" s="167">
        <v>192.80076000000003</v>
      </c>
      <c r="O8" s="167">
        <v>246.35448</v>
      </c>
      <c r="P8" s="167">
        <v>286.97737999999993</v>
      </c>
    </row>
    <row r="9" spans="1:20">
      <c r="B9" s="169"/>
      <c r="C9" s="170" t="s">
        <v>660</v>
      </c>
      <c r="D9" s="170"/>
      <c r="E9" s="170">
        <v>310.75235000000004</v>
      </c>
      <c r="F9" s="170">
        <v>407.03082999999992</v>
      </c>
      <c r="G9" s="170">
        <v>385.92196999999999</v>
      </c>
      <c r="H9" s="170">
        <v>384.82246000000004</v>
      </c>
      <c r="I9" s="170">
        <v>179.16443999999998</v>
      </c>
      <c r="J9" s="170">
        <v>212.70771000000002</v>
      </c>
      <c r="K9" s="170">
        <v>144.02829</v>
      </c>
      <c r="L9" s="170">
        <v>97.04661999999999</v>
      </c>
      <c r="M9" s="170">
        <v>166.63418000000001</v>
      </c>
      <c r="N9" s="170">
        <v>192.80076000000003</v>
      </c>
      <c r="O9" s="170">
        <v>246.35448</v>
      </c>
      <c r="P9" s="170">
        <v>286.97737999999993</v>
      </c>
    </row>
    <row r="10" spans="1:20">
      <c r="B10" s="169"/>
      <c r="C10" s="167" t="s">
        <v>342</v>
      </c>
      <c r="D10" s="167" t="s">
        <v>628</v>
      </c>
      <c r="E10" s="167">
        <v>7.6024599999999998</v>
      </c>
      <c r="F10" s="167">
        <v>0</v>
      </c>
      <c r="G10" s="167">
        <v>0</v>
      </c>
      <c r="H10" s="167">
        <v>7.0542400000000001</v>
      </c>
      <c r="I10" s="167">
        <v>0</v>
      </c>
      <c r="J10" s="167">
        <v>6.8490399999999996</v>
      </c>
      <c r="K10" s="167">
        <v>7.4503399999999997</v>
      </c>
      <c r="L10" s="167">
        <v>8.5844199999999997</v>
      </c>
      <c r="M10" s="167">
        <v>0</v>
      </c>
      <c r="N10" s="167">
        <v>7.5633400000000002</v>
      </c>
      <c r="O10" s="167">
        <v>6.5803099999999999</v>
      </c>
      <c r="P10" s="167">
        <v>0</v>
      </c>
    </row>
    <row r="11" spans="1:20">
      <c r="B11" s="169"/>
      <c r="C11" s="170" t="s">
        <v>661</v>
      </c>
      <c r="D11" s="170"/>
      <c r="E11" s="170">
        <v>7.6024599999999998</v>
      </c>
      <c r="F11" s="170">
        <v>0</v>
      </c>
      <c r="G11" s="170">
        <v>0</v>
      </c>
      <c r="H11" s="170">
        <v>7.0542400000000001</v>
      </c>
      <c r="I11" s="170">
        <v>0</v>
      </c>
      <c r="J11" s="170">
        <v>6.8490399999999996</v>
      </c>
      <c r="K11" s="170">
        <v>7.4503399999999997</v>
      </c>
      <c r="L11" s="170">
        <v>8.5844199999999997</v>
      </c>
      <c r="M11" s="170">
        <v>0</v>
      </c>
      <c r="N11" s="170">
        <v>7.5633400000000002</v>
      </c>
      <c r="O11" s="170">
        <v>6.5803099999999999</v>
      </c>
      <c r="P11" s="170">
        <v>0</v>
      </c>
    </row>
    <row r="12" spans="1:20">
      <c r="B12" s="171" t="s">
        <v>662</v>
      </c>
      <c r="C12" s="172"/>
      <c r="D12" s="172"/>
      <c r="E12" s="173">
        <v>318.35481000000004</v>
      </c>
      <c r="F12" s="173">
        <v>407.03082999999992</v>
      </c>
      <c r="G12" s="173">
        <v>385.92196999999999</v>
      </c>
      <c r="H12" s="173">
        <v>391.87670000000003</v>
      </c>
      <c r="I12" s="173">
        <v>179.16443999999998</v>
      </c>
      <c r="J12" s="173">
        <v>219.55675000000002</v>
      </c>
      <c r="K12" s="173">
        <v>151.47863000000001</v>
      </c>
      <c r="L12" s="173">
        <v>105.63103999999998</v>
      </c>
      <c r="M12" s="173">
        <v>166.63418000000001</v>
      </c>
      <c r="N12" s="173">
        <v>200.36410000000004</v>
      </c>
      <c r="O12" s="173">
        <v>252.93478999999999</v>
      </c>
      <c r="P12" s="173">
        <v>286.97737999999993</v>
      </c>
    </row>
    <row r="13" spans="1:20">
      <c r="B13" s="166" t="s">
        <v>65</v>
      </c>
      <c r="C13" s="167" t="s">
        <v>335</v>
      </c>
      <c r="D13" s="167" t="s">
        <v>659</v>
      </c>
      <c r="E13" s="167">
        <v>128.78223</v>
      </c>
      <c r="F13" s="167">
        <v>121.11604</v>
      </c>
      <c r="G13" s="167">
        <v>139.12128999999996</v>
      </c>
      <c r="H13" s="167">
        <v>136.75570999999999</v>
      </c>
      <c r="I13" s="167">
        <v>133.17323999999999</v>
      </c>
      <c r="J13" s="167">
        <v>129.41311000000002</v>
      </c>
      <c r="K13" s="167">
        <v>150.24178999999998</v>
      </c>
      <c r="L13" s="167">
        <v>157.64358000000001</v>
      </c>
      <c r="M13" s="167">
        <v>161.67438000000001</v>
      </c>
      <c r="N13" s="167">
        <v>179.71716000000001</v>
      </c>
      <c r="O13" s="167">
        <v>154.57230000000001</v>
      </c>
      <c r="P13" s="167">
        <v>158.78886000000003</v>
      </c>
    </row>
    <row r="14" spans="1:20">
      <c r="B14" s="169"/>
      <c r="C14" s="170" t="s">
        <v>660</v>
      </c>
      <c r="D14" s="170"/>
      <c r="E14" s="170">
        <v>128.78223</v>
      </c>
      <c r="F14" s="170">
        <v>121.11604</v>
      </c>
      <c r="G14" s="170">
        <v>139.12128999999996</v>
      </c>
      <c r="H14" s="170">
        <v>136.75570999999999</v>
      </c>
      <c r="I14" s="170">
        <v>133.17323999999999</v>
      </c>
      <c r="J14" s="170">
        <v>129.41311000000002</v>
      </c>
      <c r="K14" s="170">
        <v>150.24178999999998</v>
      </c>
      <c r="L14" s="170">
        <v>157.64358000000001</v>
      </c>
      <c r="M14" s="170">
        <v>161.67438000000001</v>
      </c>
      <c r="N14" s="170">
        <v>179.71716000000001</v>
      </c>
      <c r="O14" s="170">
        <v>154.57230000000001</v>
      </c>
      <c r="P14" s="170">
        <v>158.78886000000003</v>
      </c>
    </row>
    <row r="15" spans="1:20">
      <c r="B15" s="169"/>
      <c r="C15" s="167" t="s">
        <v>351</v>
      </c>
      <c r="D15" s="167" t="s">
        <v>351</v>
      </c>
      <c r="E15" s="167">
        <v>0</v>
      </c>
      <c r="F15" s="167">
        <v>0</v>
      </c>
      <c r="G15" s="167">
        <v>0</v>
      </c>
      <c r="H15" s="167">
        <v>0</v>
      </c>
      <c r="I15" s="167">
        <v>0</v>
      </c>
      <c r="J15" s="167">
        <v>0</v>
      </c>
      <c r="K15" s="167">
        <v>0</v>
      </c>
      <c r="L15" s="167">
        <v>0</v>
      </c>
      <c r="M15" s="167">
        <v>0</v>
      </c>
      <c r="N15" s="167">
        <v>0</v>
      </c>
      <c r="O15" s="167">
        <v>0</v>
      </c>
      <c r="P15" s="167">
        <v>0</v>
      </c>
    </row>
    <row r="16" spans="1:20">
      <c r="B16" s="167"/>
      <c r="C16" s="170" t="s">
        <v>663</v>
      </c>
      <c r="D16" s="170"/>
      <c r="E16" s="170">
        <v>0</v>
      </c>
      <c r="F16" s="170">
        <v>0</v>
      </c>
      <c r="G16" s="170">
        <v>0</v>
      </c>
      <c r="H16" s="170">
        <v>0</v>
      </c>
      <c r="I16" s="170">
        <v>0</v>
      </c>
      <c r="J16" s="170">
        <v>0</v>
      </c>
      <c r="K16" s="170">
        <v>0</v>
      </c>
      <c r="L16" s="170">
        <v>0</v>
      </c>
      <c r="M16" s="170">
        <v>0</v>
      </c>
      <c r="N16" s="170">
        <v>0</v>
      </c>
      <c r="O16" s="170">
        <v>0</v>
      </c>
      <c r="P16" s="170">
        <v>0</v>
      </c>
    </row>
    <row r="17" spans="2:16">
      <c r="B17" s="167"/>
      <c r="C17" s="167" t="s">
        <v>342</v>
      </c>
      <c r="D17" s="167" t="s">
        <v>622</v>
      </c>
      <c r="E17" s="167">
        <v>0</v>
      </c>
      <c r="F17" s="167">
        <v>0</v>
      </c>
      <c r="G17" s="167">
        <v>0</v>
      </c>
      <c r="H17" s="167">
        <v>0</v>
      </c>
      <c r="I17" s="167">
        <v>0</v>
      </c>
      <c r="J17" s="167">
        <v>0</v>
      </c>
      <c r="K17" s="167">
        <v>0</v>
      </c>
      <c r="L17" s="167">
        <v>0</v>
      </c>
      <c r="M17" s="167">
        <v>0</v>
      </c>
      <c r="N17" s="167">
        <v>0</v>
      </c>
      <c r="O17" s="167">
        <v>0</v>
      </c>
      <c r="P17" s="167">
        <v>175.04680999999999</v>
      </c>
    </row>
    <row r="18" spans="2:16">
      <c r="B18" s="167"/>
      <c r="C18" s="170" t="s">
        <v>661</v>
      </c>
      <c r="D18" s="170"/>
      <c r="E18" s="170">
        <v>0</v>
      </c>
      <c r="F18" s="170">
        <v>0</v>
      </c>
      <c r="G18" s="170">
        <v>0</v>
      </c>
      <c r="H18" s="170">
        <v>0</v>
      </c>
      <c r="I18" s="170">
        <v>0</v>
      </c>
      <c r="J18" s="170">
        <v>0</v>
      </c>
      <c r="K18" s="170">
        <v>0</v>
      </c>
      <c r="L18" s="170">
        <v>0</v>
      </c>
      <c r="M18" s="170">
        <v>0</v>
      </c>
      <c r="N18" s="170">
        <v>0</v>
      </c>
      <c r="O18" s="170">
        <v>0</v>
      </c>
      <c r="P18" s="170">
        <v>175.04680999999999</v>
      </c>
    </row>
    <row r="19" spans="2:16">
      <c r="B19" s="172" t="s">
        <v>664</v>
      </c>
      <c r="C19" s="172"/>
      <c r="D19" s="172"/>
      <c r="E19" s="173">
        <v>128.78223</v>
      </c>
      <c r="F19" s="173">
        <v>121.11604</v>
      </c>
      <c r="G19" s="173">
        <v>139.12128999999996</v>
      </c>
      <c r="H19" s="173">
        <v>136.75570999999999</v>
      </c>
      <c r="I19" s="173">
        <v>133.17323999999999</v>
      </c>
      <c r="J19" s="173">
        <v>129.41311000000002</v>
      </c>
      <c r="K19" s="173">
        <v>150.24178999999998</v>
      </c>
      <c r="L19" s="173">
        <v>157.64358000000001</v>
      </c>
      <c r="M19" s="173">
        <v>161.67438000000001</v>
      </c>
      <c r="N19" s="173">
        <v>179.71716000000001</v>
      </c>
      <c r="O19" s="173">
        <v>154.57230000000001</v>
      </c>
      <c r="P19" s="173">
        <v>333.83567000000005</v>
      </c>
    </row>
    <row r="20" spans="2:16">
      <c r="B20" s="168" t="s">
        <v>145</v>
      </c>
      <c r="C20" s="167" t="s">
        <v>348</v>
      </c>
      <c r="D20" s="167" t="s">
        <v>348</v>
      </c>
      <c r="E20" s="167">
        <v>10.30833</v>
      </c>
      <c r="F20" s="167">
        <v>1.1968800000000002</v>
      </c>
      <c r="G20" s="167">
        <v>6.8598699999999999</v>
      </c>
      <c r="H20" s="167">
        <v>9.147120000000001</v>
      </c>
      <c r="I20" s="167">
        <v>4.6573399999999996</v>
      </c>
      <c r="J20" s="167">
        <v>12.012460000000001</v>
      </c>
      <c r="K20" s="167">
        <v>33.146909999999998</v>
      </c>
      <c r="L20" s="167">
        <v>0.73855000000000004</v>
      </c>
      <c r="M20" s="167">
        <v>2.8437000000000001</v>
      </c>
      <c r="N20" s="167">
        <v>3.0743</v>
      </c>
      <c r="O20" s="167">
        <v>6.0774299999999997</v>
      </c>
      <c r="P20" s="167">
        <v>5.4994499999999995</v>
      </c>
    </row>
    <row r="21" spans="2:16">
      <c r="B21" s="167"/>
      <c r="C21" s="170" t="s">
        <v>666</v>
      </c>
      <c r="D21" s="170"/>
      <c r="E21" s="170">
        <v>10.30833</v>
      </c>
      <c r="F21" s="170">
        <v>1.1968800000000002</v>
      </c>
      <c r="G21" s="170">
        <v>6.8598699999999999</v>
      </c>
      <c r="H21" s="170">
        <v>9.147120000000001</v>
      </c>
      <c r="I21" s="170">
        <v>4.6573399999999996</v>
      </c>
      <c r="J21" s="170">
        <v>12.012460000000001</v>
      </c>
      <c r="K21" s="170">
        <v>33.146909999999998</v>
      </c>
      <c r="L21" s="170">
        <v>0.73855000000000004</v>
      </c>
      <c r="M21" s="170">
        <v>2.8437000000000001</v>
      </c>
      <c r="N21" s="170">
        <v>3.0743</v>
      </c>
      <c r="O21" s="170">
        <v>6.0774299999999997</v>
      </c>
      <c r="P21" s="170">
        <v>5.4994499999999995</v>
      </c>
    </row>
    <row r="22" spans="2:16">
      <c r="B22" s="167"/>
      <c r="C22" s="167" t="s">
        <v>335</v>
      </c>
      <c r="D22" s="167" t="s">
        <v>659</v>
      </c>
      <c r="E22" s="167">
        <v>168.87460999999999</v>
      </c>
      <c r="F22" s="167">
        <v>177.71590000000003</v>
      </c>
      <c r="G22" s="167">
        <v>169.12179</v>
      </c>
      <c r="H22" s="167">
        <v>167.38422</v>
      </c>
      <c r="I22" s="167">
        <v>143.59322</v>
      </c>
      <c r="J22" s="167">
        <v>151.72952999999998</v>
      </c>
      <c r="K22" s="167">
        <v>120.28771</v>
      </c>
      <c r="L22" s="167">
        <v>84.973979999999997</v>
      </c>
      <c r="M22" s="167">
        <v>92.752349999999993</v>
      </c>
      <c r="N22" s="167">
        <v>99.154309999999995</v>
      </c>
      <c r="O22" s="167">
        <v>112.95533000000002</v>
      </c>
      <c r="P22" s="167">
        <v>34.500970000000002</v>
      </c>
    </row>
    <row r="23" spans="2:16">
      <c r="B23" s="167"/>
      <c r="C23" s="170" t="s">
        <v>660</v>
      </c>
      <c r="D23" s="170"/>
      <c r="E23" s="170">
        <v>168.87460999999999</v>
      </c>
      <c r="F23" s="170">
        <v>177.71590000000003</v>
      </c>
      <c r="G23" s="170">
        <v>169.12179</v>
      </c>
      <c r="H23" s="170">
        <v>167.38422</v>
      </c>
      <c r="I23" s="170">
        <v>143.59322</v>
      </c>
      <c r="J23" s="170">
        <v>151.72952999999998</v>
      </c>
      <c r="K23" s="170">
        <v>120.28771</v>
      </c>
      <c r="L23" s="170">
        <v>84.973979999999997</v>
      </c>
      <c r="M23" s="170">
        <v>92.752349999999993</v>
      </c>
      <c r="N23" s="170">
        <v>99.154309999999995</v>
      </c>
      <c r="O23" s="170">
        <v>112.95533000000002</v>
      </c>
      <c r="P23" s="170">
        <v>34.500970000000002</v>
      </c>
    </row>
    <row r="24" spans="2:16">
      <c r="B24" s="172" t="s">
        <v>667</v>
      </c>
      <c r="C24" s="172"/>
      <c r="D24" s="172"/>
      <c r="E24" s="173">
        <v>179.18294</v>
      </c>
      <c r="F24" s="173">
        <v>178.91278000000003</v>
      </c>
      <c r="G24" s="173">
        <v>175.98166000000001</v>
      </c>
      <c r="H24" s="173">
        <v>176.53134</v>
      </c>
      <c r="I24" s="173">
        <v>148.25056000000001</v>
      </c>
      <c r="J24" s="173">
        <v>163.74198999999999</v>
      </c>
      <c r="K24" s="173">
        <v>153.43462</v>
      </c>
      <c r="L24" s="173">
        <v>85.712530000000001</v>
      </c>
      <c r="M24" s="173">
        <v>95.596049999999991</v>
      </c>
      <c r="N24" s="173">
        <v>102.22860999999999</v>
      </c>
      <c r="O24" s="173">
        <v>119.03276000000002</v>
      </c>
      <c r="P24" s="173">
        <v>40.000420000000005</v>
      </c>
    </row>
    <row r="25" spans="2:16">
      <c r="B25" s="168" t="s">
        <v>47</v>
      </c>
      <c r="C25" s="167" t="s">
        <v>342</v>
      </c>
      <c r="D25" s="167" t="s">
        <v>668</v>
      </c>
      <c r="E25" s="167">
        <v>2.2532999999999999</v>
      </c>
      <c r="F25" s="167">
        <v>2.1562999999999999</v>
      </c>
      <c r="G25" s="167">
        <v>1.8589</v>
      </c>
      <c r="H25" s="167">
        <v>0</v>
      </c>
      <c r="I25" s="167">
        <v>1.20198</v>
      </c>
      <c r="J25" s="167">
        <v>2.2037</v>
      </c>
      <c r="K25" s="167">
        <v>2.1027</v>
      </c>
      <c r="L25" s="167">
        <v>0.90029999999999999</v>
      </c>
      <c r="M25" s="167">
        <v>1.8030999999999999</v>
      </c>
      <c r="N25" s="167">
        <v>2.0512999999999999</v>
      </c>
      <c r="O25" s="167">
        <v>2.2518000000000002</v>
      </c>
      <c r="P25" s="167">
        <v>2.2023000000000001</v>
      </c>
    </row>
    <row r="26" spans="2:16">
      <c r="B26" s="167"/>
      <c r="C26" s="167"/>
      <c r="D26" s="167" t="s">
        <v>622</v>
      </c>
      <c r="E26" s="167"/>
      <c r="F26" s="167"/>
      <c r="G26" s="167"/>
      <c r="H26" s="167"/>
      <c r="I26" s="167"/>
      <c r="J26" s="167"/>
      <c r="K26" s="167"/>
      <c r="L26" s="167"/>
      <c r="M26" s="167"/>
      <c r="N26" s="167"/>
      <c r="O26" s="167"/>
      <c r="P26" s="167"/>
    </row>
    <row r="27" spans="2:16">
      <c r="B27" s="167"/>
      <c r="C27" s="167"/>
      <c r="D27" s="167" t="s">
        <v>669</v>
      </c>
      <c r="E27" s="167">
        <v>231.4836</v>
      </c>
      <c r="F27" s="167">
        <v>230.38241000000002</v>
      </c>
      <c r="G27" s="167">
        <v>457.99979000000002</v>
      </c>
      <c r="H27" s="167">
        <v>324.13130000000001</v>
      </c>
      <c r="I27" s="167">
        <v>457.30200000000002</v>
      </c>
      <c r="J27" s="167">
        <v>453.17500000000001</v>
      </c>
      <c r="K27" s="167">
        <v>255.25656999999998</v>
      </c>
      <c r="L27" s="167">
        <v>496.69846000000001</v>
      </c>
      <c r="M27" s="167">
        <v>496.81505999999996</v>
      </c>
      <c r="N27" s="167">
        <v>495.11685</v>
      </c>
      <c r="O27" s="167">
        <v>456.72400000000005</v>
      </c>
      <c r="P27" s="167">
        <v>454.35400000000004</v>
      </c>
    </row>
    <row r="28" spans="2:16">
      <c r="B28" s="167"/>
      <c r="C28" s="170" t="s">
        <v>661</v>
      </c>
      <c r="D28" s="170"/>
      <c r="E28" s="170">
        <v>233.73689999999999</v>
      </c>
      <c r="F28" s="170">
        <v>232.53871000000001</v>
      </c>
      <c r="G28" s="170">
        <v>459.85869000000002</v>
      </c>
      <c r="H28" s="170">
        <v>324.13130000000001</v>
      </c>
      <c r="I28" s="170">
        <v>458.50398000000001</v>
      </c>
      <c r="J28" s="170">
        <v>455.37870000000004</v>
      </c>
      <c r="K28" s="170">
        <v>257.35926999999998</v>
      </c>
      <c r="L28" s="170">
        <v>497.59876000000003</v>
      </c>
      <c r="M28" s="170">
        <v>498.61815999999993</v>
      </c>
      <c r="N28" s="170">
        <v>497.16815000000003</v>
      </c>
      <c r="O28" s="170">
        <v>458.97580000000005</v>
      </c>
      <c r="P28" s="170">
        <v>456.55630000000002</v>
      </c>
    </row>
    <row r="29" spans="2:16">
      <c r="B29" s="172" t="s">
        <v>670</v>
      </c>
      <c r="C29" s="172"/>
      <c r="D29" s="172"/>
      <c r="E29" s="173">
        <v>233.73689999999999</v>
      </c>
      <c r="F29" s="173">
        <v>232.53871000000001</v>
      </c>
      <c r="G29" s="173">
        <v>459.85869000000002</v>
      </c>
      <c r="H29" s="173">
        <v>324.13130000000001</v>
      </c>
      <c r="I29" s="173">
        <v>458.50398000000001</v>
      </c>
      <c r="J29" s="173">
        <v>455.37870000000004</v>
      </c>
      <c r="K29" s="173">
        <v>257.35926999999998</v>
      </c>
      <c r="L29" s="173">
        <v>497.59876000000003</v>
      </c>
      <c r="M29" s="173">
        <v>498.61815999999993</v>
      </c>
      <c r="N29" s="173">
        <v>497.16815000000003</v>
      </c>
      <c r="O29" s="173">
        <v>458.97580000000005</v>
      </c>
      <c r="P29" s="173">
        <v>456.55630000000002</v>
      </c>
    </row>
    <row r="30" spans="2:16">
      <c r="B30" s="168" t="s">
        <v>51</v>
      </c>
      <c r="C30" s="167" t="s">
        <v>335</v>
      </c>
      <c r="D30" s="167" t="s">
        <v>659</v>
      </c>
      <c r="E30" s="167">
        <v>254.02121</v>
      </c>
      <c r="F30" s="167">
        <v>252.40970999999999</v>
      </c>
      <c r="G30" s="167">
        <v>250.20355000000001</v>
      </c>
      <c r="H30" s="167">
        <v>249.37929</v>
      </c>
      <c r="I30" s="167">
        <v>243.4708</v>
      </c>
      <c r="J30" s="167">
        <v>235.96663999999998</v>
      </c>
      <c r="K30" s="167">
        <v>131.54655</v>
      </c>
      <c r="L30" s="167">
        <v>130.18987999999999</v>
      </c>
      <c r="M30" s="167">
        <v>180.31246999999999</v>
      </c>
      <c r="N30" s="167">
        <v>187.68137000000002</v>
      </c>
      <c r="O30" s="167">
        <v>189.67266999999998</v>
      </c>
      <c r="P30" s="167">
        <v>165.93733</v>
      </c>
    </row>
    <row r="31" spans="2:16">
      <c r="B31" s="167"/>
      <c r="C31" s="170" t="s">
        <v>660</v>
      </c>
      <c r="D31" s="170"/>
      <c r="E31" s="170">
        <v>254.02121</v>
      </c>
      <c r="F31" s="170">
        <v>252.40970999999999</v>
      </c>
      <c r="G31" s="170">
        <v>250.20355000000001</v>
      </c>
      <c r="H31" s="170">
        <v>249.37929</v>
      </c>
      <c r="I31" s="170">
        <v>243.4708</v>
      </c>
      <c r="J31" s="170">
        <v>235.96663999999998</v>
      </c>
      <c r="K31" s="170">
        <v>131.54655</v>
      </c>
      <c r="L31" s="170">
        <v>130.18987999999999</v>
      </c>
      <c r="M31" s="170">
        <v>180.31246999999999</v>
      </c>
      <c r="N31" s="170">
        <v>187.68137000000002</v>
      </c>
      <c r="O31" s="170">
        <v>189.67266999999998</v>
      </c>
      <c r="P31" s="170">
        <v>165.93733</v>
      </c>
    </row>
    <row r="32" spans="2:16">
      <c r="B32" s="172" t="s">
        <v>671</v>
      </c>
      <c r="C32" s="172"/>
      <c r="D32" s="172"/>
      <c r="E32" s="173">
        <v>254.02121</v>
      </c>
      <c r="F32" s="173">
        <v>252.40970999999999</v>
      </c>
      <c r="G32" s="173">
        <v>250.20355000000001</v>
      </c>
      <c r="H32" s="173">
        <v>249.37929</v>
      </c>
      <c r="I32" s="173">
        <v>243.4708</v>
      </c>
      <c r="J32" s="173">
        <v>235.96663999999998</v>
      </c>
      <c r="K32" s="173">
        <v>131.54655</v>
      </c>
      <c r="L32" s="173">
        <v>130.18987999999999</v>
      </c>
      <c r="M32" s="173">
        <v>180.31246999999999</v>
      </c>
      <c r="N32" s="173">
        <v>187.68137000000002</v>
      </c>
      <c r="O32" s="173">
        <v>189.67266999999998</v>
      </c>
      <c r="P32" s="173">
        <v>165.93733</v>
      </c>
    </row>
    <row r="33" spans="2:16">
      <c r="B33" s="168" t="s">
        <v>130</v>
      </c>
      <c r="C33" s="167" t="s">
        <v>335</v>
      </c>
      <c r="D33" s="167" t="s">
        <v>659</v>
      </c>
      <c r="E33" s="167">
        <v>1136.9748</v>
      </c>
      <c r="F33" s="167">
        <v>1238.5384799999999</v>
      </c>
      <c r="G33" s="167">
        <v>1362.8840000000002</v>
      </c>
      <c r="H33" s="167">
        <v>1352.99424</v>
      </c>
      <c r="I33" s="167">
        <v>1406.4781600000001</v>
      </c>
      <c r="J33" s="167">
        <v>1106.07836</v>
      </c>
      <c r="K33" s="167">
        <v>1283.0184400000001</v>
      </c>
      <c r="L33" s="167">
        <v>1228.0861600000001</v>
      </c>
      <c r="M33" s="167">
        <v>1226.0472800000002</v>
      </c>
      <c r="N33" s="167">
        <v>1093.8152299999999</v>
      </c>
      <c r="O33" s="167">
        <v>950.35847999999987</v>
      </c>
      <c r="P33" s="167">
        <v>784.26823999999999</v>
      </c>
    </row>
    <row r="34" spans="2:16">
      <c r="B34" s="167"/>
      <c r="C34" s="170" t="s">
        <v>660</v>
      </c>
      <c r="D34" s="170"/>
      <c r="E34" s="170">
        <v>1136.9748</v>
      </c>
      <c r="F34" s="170">
        <v>1238.5384799999999</v>
      </c>
      <c r="G34" s="170">
        <v>1362.8840000000002</v>
      </c>
      <c r="H34" s="170">
        <v>1352.99424</v>
      </c>
      <c r="I34" s="170">
        <v>1406.4781600000001</v>
      </c>
      <c r="J34" s="170">
        <v>1106.07836</v>
      </c>
      <c r="K34" s="170">
        <v>1283.0184400000001</v>
      </c>
      <c r="L34" s="170">
        <v>1228.0861600000001</v>
      </c>
      <c r="M34" s="170">
        <v>1226.0472800000002</v>
      </c>
      <c r="N34" s="170">
        <v>1093.8152299999999</v>
      </c>
      <c r="O34" s="170">
        <v>950.35847999999987</v>
      </c>
      <c r="P34" s="170">
        <v>784.26823999999999</v>
      </c>
    </row>
    <row r="35" spans="2:16">
      <c r="B35" s="172" t="s">
        <v>672</v>
      </c>
      <c r="C35" s="172"/>
      <c r="D35" s="172"/>
      <c r="E35" s="173">
        <v>1136.9748</v>
      </c>
      <c r="F35" s="173">
        <v>1238.5384799999999</v>
      </c>
      <c r="G35" s="173">
        <v>1362.8840000000002</v>
      </c>
      <c r="H35" s="173">
        <v>1352.99424</v>
      </c>
      <c r="I35" s="173">
        <v>1406.4781600000001</v>
      </c>
      <c r="J35" s="173">
        <v>1106.07836</v>
      </c>
      <c r="K35" s="173">
        <v>1283.0184400000001</v>
      </c>
      <c r="L35" s="173">
        <v>1228.0861600000001</v>
      </c>
      <c r="M35" s="173">
        <v>1226.0472800000002</v>
      </c>
      <c r="N35" s="173">
        <v>1093.8152299999999</v>
      </c>
      <c r="O35" s="173">
        <v>950.35847999999987</v>
      </c>
      <c r="P35" s="173">
        <v>784.26823999999999</v>
      </c>
    </row>
    <row r="36" spans="2:16">
      <c r="B36" s="168" t="s">
        <v>181</v>
      </c>
      <c r="C36" s="167" t="s">
        <v>335</v>
      </c>
      <c r="D36" s="167" t="s">
        <v>659</v>
      </c>
      <c r="E36" s="167">
        <v>247.92596</v>
      </c>
      <c r="F36" s="167">
        <v>516.64710000000002</v>
      </c>
      <c r="G36" s="167">
        <v>431.50130000000001</v>
      </c>
      <c r="H36" s="167">
        <v>511.08427999999998</v>
      </c>
      <c r="I36" s="167">
        <v>496.16018000000003</v>
      </c>
      <c r="J36" s="167">
        <v>214.40537</v>
      </c>
      <c r="K36" s="167">
        <v>263.46757000000002</v>
      </c>
      <c r="L36" s="167">
        <v>170.52472</v>
      </c>
      <c r="M36" s="167">
        <v>264.86849000000001</v>
      </c>
      <c r="N36" s="167">
        <v>275.51549</v>
      </c>
      <c r="O36" s="167">
        <v>30.119809999999998</v>
      </c>
      <c r="P36" s="167">
        <v>203.85247999999999</v>
      </c>
    </row>
    <row r="37" spans="2:16">
      <c r="B37" s="167"/>
      <c r="C37" s="170" t="s">
        <v>660</v>
      </c>
      <c r="D37" s="170"/>
      <c r="E37" s="170">
        <v>247.92596</v>
      </c>
      <c r="F37" s="170">
        <v>516.64710000000002</v>
      </c>
      <c r="G37" s="170">
        <v>431.50130000000001</v>
      </c>
      <c r="H37" s="170">
        <v>511.08427999999998</v>
      </c>
      <c r="I37" s="170">
        <v>496.16018000000003</v>
      </c>
      <c r="J37" s="170">
        <v>214.40537</v>
      </c>
      <c r="K37" s="170">
        <v>263.46757000000002</v>
      </c>
      <c r="L37" s="170">
        <v>170.52472</v>
      </c>
      <c r="M37" s="170">
        <v>264.86849000000001</v>
      </c>
      <c r="N37" s="170">
        <v>275.51549</v>
      </c>
      <c r="O37" s="170">
        <v>30.119809999999998</v>
      </c>
      <c r="P37" s="170">
        <v>203.85247999999999</v>
      </c>
    </row>
    <row r="38" spans="2:16">
      <c r="B38" s="172" t="s">
        <v>673</v>
      </c>
      <c r="C38" s="172"/>
      <c r="D38" s="172"/>
      <c r="E38" s="173">
        <v>247.92596</v>
      </c>
      <c r="F38" s="173">
        <v>516.64710000000002</v>
      </c>
      <c r="G38" s="173">
        <v>431.50130000000001</v>
      </c>
      <c r="H38" s="173">
        <v>511.08427999999998</v>
      </c>
      <c r="I38" s="173">
        <v>496.16018000000003</v>
      </c>
      <c r="J38" s="173">
        <v>214.40537</v>
      </c>
      <c r="K38" s="173">
        <v>263.46757000000002</v>
      </c>
      <c r="L38" s="173">
        <v>170.52472</v>
      </c>
      <c r="M38" s="173">
        <v>264.86849000000001</v>
      </c>
      <c r="N38" s="173">
        <v>275.51549</v>
      </c>
      <c r="O38" s="173">
        <v>30.119809999999998</v>
      </c>
      <c r="P38" s="173">
        <v>203.85247999999999</v>
      </c>
    </row>
    <row r="39" spans="2:16">
      <c r="B39" s="168" t="s">
        <v>19</v>
      </c>
      <c r="C39" s="167" t="s">
        <v>348</v>
      </c>
      <c r="D39" s="167" t="s">
        <v>348</v>
      </c>
      <c r="E39" s="167">
        <v>252.26662000000002</v>
      </c>
      <c r="F39" s="167">
        <v>105.73942</v>
      </c>
      <c r="G39" s="167">
        <v>245.05603000000002</v>
      </c>
      <c r="H39" s="167">
        <v>212.35794999999999</v>
      </c>
      <c r="I39" s="167">
        <v>92.025739999999985</v>
      </c>
      <c r="J39" s="167">
        <v>205.52997999999999</v>
      </c>
      <c r="K39" s="167">
        <v>180.57343</v>
      </c>
      <c r="L39" s="167">
        <v>237.62243000000001</v>
      </c>
      <c r="M39" s="167">
        <v>253.00305999999998</v>
      </c>
      <c r="N39" s="167">
        <v>181.53522000000001</v>
      </c>
      <c r="O39" s="167">
        <v>209.24369999999999</v>
      </c>
      <c r="P39" s="167">
        <v>209.53865999999999</v>
      </c>
    </row>
    <row r="40" spans="2:16">
      <c r="B40" s="167"/>
      <c r="C40" s="170" t="s">
        <v>666</v>
      </c>
      <c r="D40" s="170"/>
      <c r="E40" s="170">
        <v>252.26662000000002</v>
      </c>
      <c r="F40" s="170">
        <v>105.73942</v>
      </c>
      <c r="G40" s="170">
        <v>245.05603000000002</v>
      </c>
      <c r="H40" s="170">
        <v>212.35794999999999</v>
      </c>
      <c r="I40" s="170">
        <v>92.025739999999985</v>
      </c>
      <c r="J40" s="170">
        <v>205.52997999999999</v>
      </c>
      <c r="K40" s="170">
        <v>180.57343</v>
      </c>
      <c r="L40" s="170">
        <v>237.62243000000001</v>
      </c>
      <c r="M40" s="170">
        <v>253.00305999999998</v>
      </c>
      <c r="N40" s="170">
        <v>181.53522000000001</v>
      </c>
      <c r="O40" s="170">
        <v>209.24369999999999</v>
      </c>
      <c r="P40" s="170">
        <v>209.53865999999999</v>
      </c>
    </row>
    <row r="41" spans="2:16">
      <c r="B41" s="167"/>
      <c r="C41" s="167" t="s">
        <v>342</v>
      </c>
      <c r="D41" s="167" t="s">
        <v>622</v>
      </c>
      <c r="E41" s="167">
        <v>0</v>
      </c>
      <c r="F41" s="167">
        <v>0</v>
      </c>
      <c r="G41" s="167">
        <v>0</v>
      </c>
      <c r="H41" s="167">
        <v>0</v>
      </c>
      <c r="I41" s="167">
        <v>0</v>
      </c>
      <c r="J41" s="167">
        <v>0</v>
      </c>
      <c r="K41" s="167">
        <v>0</v>
      </c>
      <c r="L41" s="167">
        <v>0</v>
      </c>
      <c r="M41" s="167">
        <v>0</v>
      </c>
      <c r="N41" s="167">
        <v>0</v>
      </c>
      <c r="O41" s="167">
        <v>0</v>
      </c>
      <c r="P41" s="167">
        <v>0</v>
      </c>
    </row>
    <row r="42" spans="2:16">
      <c r="B42" s="167"/>
      <c r="C42" s="167"/>
      <c r="D42" s="167" t="s">
        <v>669</v>
      </c>
      <c r="E42" s="167">
        <v>22.584509999999998</v>
      </c>
      <c r="F42" s="167">
        <v>22.537839999999999</v>
      </c>
      <c r="G42" s="167">
        <v>0</v>
      </c>
      <c r="H42" s="167">
        <v>22.497219999999999</v>
      </c>
      <c r="I42" s="167">
        <v>22.685749999999999</v>
      </c>
      <c r="J42" s="167">
        <v>22.733810000000002</v>
      </c>
      <c r="K42" s="167">
        <v>22.73565</v>
      </c>
      <c r="L42" s="167">
        <v>17.025869999999998</v>
      </c>
      <c r="M42" s="167">
        <v>22.73781</v>
      </c>
      <c r="N42" s="167">
        <v>22.735340000000001</v>
      </c>
      <c r="O42" s="167">
        <v>22.741900000000001</v>
      </c>
      <c r="P42" s="167">
        <v>22.537390000000002</v>
      </c>
    </row>
    <row r="43" spans="2:16">
      <c r="B43" s="167"/>
      <c r="C43" s="167"/>
      <c r="D43" s="167" t="s">
        <v>674</v>
      </c>
      <c r="E43" s="167">
        <v>0</v>
      </c>
      <c r="F43" s="167">
        <v>0</v>
      </c>
      <c r="G43" s="167">
        <v>0</v>
      </c>
      <c r="H43" s="167">
        <v>0</v>
      </c>
      <c r="I43" s="167">
        <v>0</v>
      </c>
      <c r="J43" s="167">
        <v>0</v>
      </c>
      <c r="K43" s="167">
        <v>0</v>
      </c>
      <c r="L43" s="167">
        <v>0</v>
      </c>
      <c r="M43" s="167">
        <v>0</v>
      </c>
      <c r="N43" s="167">
        <v>0</v>
      </c>
      <c r="O43" s="167">
        <v>0</v>
      </c>
      <c r="P43" s="167">
        <v>0</v>
      </c>
    </row>
    <row r="44" spans="2:16">
      <c r="B44" s="167"/>
      <c r="C44" s="170" t="s">
        <v>661</v>
      </c>
      <c r="D44" s="170"/>
      <c r="E44" s="170">
        <v>22.584509999999998</v>
      </c>
      <c r="F44" s="170">
        <v>22.537839999999999</v>
      </c>
      <c r="G44" s="170">
        <v>0</v>
      </c>
      <c r="H44" s="170">
        <v>22.497219999999999</v>
      </c>
      <c r="I44" s="170">
        <v>22.685749999999999</v>
      </c>
      <c r="J44" s="170">
        <v>22.733810000000002</v>
      </c>
      <c r="K44" s="170">
        <v>22.73565</v>
      </c>
      <c r="L44" s="170">
        <v>17.025869999999998</v>
      </c>
      <c r="M44" s="170">
        <v>22.73781</v>
      </c>
      <c r="N44" s="170">
        <v>22.735340000000001</v>
      </c>
      <c r="O44" s="170">
        <v>22.741900000000001</v>
      </c>
      <c r="P44" s="170">
        <v>22.537390000000002</v>
      </c>
    </row>
    <row r="45" spans="2:16">
      <c r="B45" s="172" t="s">
        <v>675</v>
      </c>
      <c r="C45" s="172"/>
      <c r="D45" s="172"/>
      <c r="E45" s="173">
        <v>274.85113000000001</v>
      </c>
      <c r="F45" s="173">
        <v>128.27725999999998</v>
      </c>
      <c r="G45" s="173">
        <v>245.05603000000002</v>
      </c>
      <c r="H45" s="173">
        <v>234.85516999999999</v>
      </c>
      <c r="I45" s="173">
        <v>114.71148999999998</v>
      </c>
      <c r="J45" s="173">
        <v>228.26379</v>
      </c>
      <c r="K45" s="173">
        <v>203.30907999999999</v>
      </c>
      <c r="L45" s="173">
        <v>254.64830000000001</v>
      </c>
      <c r="M45" s="173">
        <v>275.74086999999997</v>
      </c>
      <c r="N45" s="173">
        <v>204.27056000000002</v>
      </c>
      <c r="O45" s="173">
        <v>231.98559999999998</v>
      </c>
      <c r="P45" s="173">
        <v>232.07605000000001</v>
      </c>
    </row>
    <row r="46" spans="2:16">
      <c r="B46" s="168" t="s">
        <v>57</v>
      </c>
      <c r="C46" s="167" t="s">
        <v>335</v>
      </c>
      <c r="D46" s="167" t="s">
        <v>659</v>
      </c>
      <c r="E46" s="167">
        <v>469.13019999999995</v>
      </c>
      <c r="F46" s="167">
        <v>475.93441000000001</v>
      </c>
      <c r="G46" s="167">
        <v>481.48910000000012</v>
      </c>
      <c r="H46" s="167">
        <v>480.86137000000008</v>
      </c>
      <c r="I46" s="167">
        <v>289.99937999999997</v>
      </c>
      <c r="J46" s="167">
        <v>370.01670999999999</v>
      </c>
      <c r="K46" s="167">
        <v>266.96503000000001</v>
      </c>
      <c r="L46" s="167">
        <v>271.11833000000001</v>
      </c>
      <c r="M46" s="167">
        <v>262.41435999999999</v>
      </c>
      <c r="N46" s="167">
        <v>268.44848000000002</v>
      </c>
      <c r="O46" s="167">
        <v>287.90969000000001</v>
      </c>
      <c r="P46" s="167">
        <v>169.96463</v>
      </c>
    </row>
    <row r="47" spans="2:16">
      <c r="B47" s="167"/>
      <c r="C47" s="170" t="s">
        <v>660</v>
      </c>
      <c r="D47" s="170"/>
      <c r="E47" s="170">
        <v>469.13019999999995</v>
      </c>
      <c r="F47" s="170">
        <v>475.93441000000001</v>
      </c>
      <c r="G47" s="170">
        <v>481.48910000000012</v>
      </c>
      <c r="H47" s="170">
        <v>480.86137000000008</v>
      </c>
      <c r="I47" s="170">
        <v>289.99937999999997</v>
      </c>
      <c r="J47" s="170">
        <v>370.01670999999999</v>
      </c>
      <c r="K47" s="170">
        <v>266.96503000000001</v>
      </c>
      <c r="L47" s="170">
        <v>271.11833000000001</v>
      </c>
      <c r="M47" s="170">
        <v>262.41435999999999</v>
      </c>
      <c r="N47" s="170">
        <v>268.44848000000002</v>
      </c>
      <c r="O47" s="170">
        <v>287.90969000000001</v>
      </c>
      <c r="P47" s="170">
        <v>169.96463</v>
      </c>
    </row>
    <row r="48" spans="2:16">
      <c r="B48" s="172" t="s">
        <v>676</v>
      </c>
      <c r="C48" s="172"/>
      <c r="D48" s="172"/>
      <c r="E48" s="173">
        <v>469.13019999999995</v>
      </c>
      <c r="F48" s="173">
        <v>475.93441000000001</v>
      </c>
      <c r="G48" s="173">
        <v>481.48910000000012</v>
      </c>
      <c r="H48" s="173">
        <v>480.86137000000008</v>
      </c>
      <c r="I48" s="173">
        <v>289.99937999999997</v>
      </c>
      <c r="J48" s="173">
        <v>370.01670999999999</v>
      </c>
      <c r="K48" s="173">
        <v>266.96503000000001</v>
      </c>
      <c r="L48" s="173">
        <v>271.11833000000001</v>
      </c>
      <c r="M48" s="173">
        <v>262.41435999999999</v>
      </c>
      <c r="N48" s="173">
        <v>268.44848000000002</v>
      </c>
      <c r="O48" s="173">
        <v>287.90969000000001</v>
      </c>
      <c r="P48" s="173">
        <v>169.96463</v>
      </c>
    </row>
    <row r="49" spans="2:16">
      <c r="B49" s="168" t="s">
        <v>43</v>
      </c>
      <c r="C49" s="167" t="s">
        <v>348</v>
      </c>
      <c r="D49" s="167" t="s">
        <v>348</v>
      </c>
      <c r="E49" s="167">
        <v>35.134999999999998</v>
      </c>
      <c r="F49" s="167">
        <v>23.425999999999998</v>
      </c>
      <c r="G49" s="167">
        <v>39.899000000000001</v>
      </c>
      <c r="H49" s="167">
        <v>66.534999999999997</v>
      </c>
      <c r="I49" s="167">
        <v>60.390999999999998</v>
      </c>
      <c r="J49" s="167">
        <v>57.634</v>
      </c>
      <c r="K49" s="167">
        <v>38.009</v>
      </c>
      <c r="L49" s="167">
        <v>39.887</v>
      </c>
      <c r="M49" s="167">
        <v>76.697000000000003</v>
      </c>
      <c r="N49" s="167">
        <v>37.594999999999999</v>
      </c>
      <c r="O49" s="167">
        <v>33.975000000000001</v>
      </c>
      <c r="P49" s="167">
        <v>47.037999999999997</v>
      </c>
    </row>
    <row r="50" spans="2:16">
      <c r="B50" s="167"/>
      <c r="C50" s="170" t="s">
        <v>666</v>
      </c>
      <c r="D50" s="170"/>
      <c r="E50" s="170">
        <v>35.134999999999998</v>
      </c>
      <c r="F50" s="170">
        <v>23.425999999999998</v>
      </c>
      <c r="G50" s="170">
        <v>39.899000000000001</v>
      </c>
      <c r="H50" s="170">
        <v>66.534999999999997</v>
      </c>
      <c r="I50" s="170">
        <v>60.390999999999998</v>
      </c>
      <c r="J50" s="170">
        <v>57.634</v>
      </c>
      <c r="K50" s="170">
        <v>38.009</v>
      </c>
      <c r="L50" s="170">
        <v>39.887</v>
      </c>
      <c r="M50" s="170">
        <v>76.697000000000003</v>
      </c>
      <c r="N50" s="170">
        <v>37.594999999999999</v>
      </c>
      <c r="O50" s="170">
        <v>33.975000000000001</v>
      </c>
      <c r="P50" s="170">
        <v>47.037999999999997</v>
      </c>
    </row>
    <row r="51" spans="2:16">
      <c r="B51" s="172" t="s">
        <v>677</v>
      </c>
      <c r="C51" s="172"/>
      <c r="D51" s="172"/>
      <c r="E51" s="173">
        <v>35.134999999999998</v>
      </c>
      <c r="F51" s="173">
        <v>23.425999999999998</v>
      </c>
      <c r="G51" s="173">
        <v>39.899000000000001</v>
      </c>
      <c r="H51" s="173">
        <v>66.534999999999997</v>
      </c>
      <c r="I51" s="173">
        <v>60.390999999999998</v>
      </c>
      <c r="J51" s="173">
        <v>57.634</v>
      </c>
      <c r="K51" s="173">
        <v>38.009</v>
      </c>
      <c r="L51" s="173">
        <v>39.887</v>
      </c>
      <c r="M51" s="173">
        <v>76.697000000000003</v>
      </c>
      <c r="N51" s="173">
        <v>37.594999999999999</v>
      </c>
      <c r="O51" s="173">
        <v>33.975000000000001</v>
      </c>
      <c r="P51" s="173">
        <v>47.037999999999997</v>
      </c>
    </row>
    <row r="52" spans="2:16">
      <c r="B52" s="168" t="s">
        <v>104</v>
      </c>
      <c r="C52" s="167" t="s">
        <v>335</v>
      </c>
      <c r="D52" s="167" t="s">
        <v>659</v>
      </c>
      <c r="E52" s="167">
        <v>0.74399999999999999</v>
      </c>
      <c r="F52" s="167">
        <v>0</v>
      </c>
      <c r="G52" s="167">
        <v>0.64</v>
      </c>
      <c r="H52" s="167">
        <v>0.57199999999999995</v>
      </c>
      <c r="I52" s="167">
        <v>0.72</v>
      </c>
      <c r="J52" s="167">
        <v>0</v>
      </c>
      <c r="K52" s="167"/>
      <c r="L52" s="167"/>
      <c r="M52" s="167"/>
      <c r="N52" s="167"/>
      <c r="O52" s="167"/>
      <c r="P52" s="167"/>
    </row>
    <row r="53" spans="2:16">
      <c r="B53" s="167"/>
      <c r="C53" s="170" t="s">
        <v>660</v>
      </c>
      <c r="D53" s="170"/>
      <c r="E53" s="170">
        <v>0.74399999999999999</v>
      </c>
      <c r="F53" s="170">
        <v>0</v>
      </c>
      <c r="G53" s="170">
        <v>0.64</v>
      </c>
      <c r="H53" s="170">
        <v>0.57199999999999995</v>
      </c>
      <c r="I53" s="170">
        <v>0.72</v>
      </c>
      <c r="J53" s="170">
        <v>0</v>
      </c>
      <c r="K53" s="170"/>
      <c r="L53" s="170"/>
      <c r="M53" s="170"/>
      <c r="N53" s="170"/>
      <c r="O53" s="170"/>
      <c r="P53" s="170"/>
    </row>
    <row r="54" spans="2:16">
      <c r="B54" s="167"/>
      <c r="C54" s="167" t="s">
        <v>342</v>
      </c>
      <c r="D54" s="167" t="s">
        <v>622</v>
      </c>
      <c r="E54" s="167">
        <v>0</v>
      </c>
      <c r="F54" s="167">
        <v>0</v>
      </c>
      <c r="G54" s="167">
        <v>0</v>
      </c>
      <c r="H54" s="167">
        <v>0</v>
      </c>
      <c r="I54" s="167">
        <v>0</v>
      </c>
      <c r="J54" s="167">
        <v>0</v>
      </c>
      <c r="K54" s="167">
        <v>0</v>
      </c>
      <c r="L54" s="167">
        <v>0</v>
      </c>
      <c r="M54" s="167">
        <v>0</v>
      </c>
      <c r="N54" s="167">
        <v>0</v>
      </c>
      <c r="O54" s="167">
        <v>0</v>
      </c>
      <c r="P54" s="167">
        <v>0</v>
      </c>
    </row>
    <row r="55" spans="2:16">
      <c r="B55" s="167"/>
      <c r="C55" s="170" t="s">
        <v>661</v>
      </c>
      <c r="D55" s="170"/>
      <c r="E55" s="170">
        <v>0</v>
      </c>
      <c r="F55" s="170">
        <v>0</v>
      </c>
      <c r="G55" s="170">
        <v>0</v>
      </c>
      <c r="H55" s="170">
        <v>0</v>
      </c>
      <c r="I55" s="170">
        <v>0</v>
      </c>
      <c r="J55" s="170">
        <v>0</v>
      </c>
      <c r="K55" s="170">
        <v>0</v>
      </c>
      <c r="L55" s="170">
        <v>0</v>
      </c>
      <c r="M55" s="170">
        <v>0</v>
      </c>
      <c r="N55" s="170">
        <v>0</v>
      </c>
      <c r="O55" s="170">
        <v>0</v>
      </c>
      <c r="P55" s="170">
        <v>0</v>
      </c>
    </row>
    <row r="56" spans="2:16">
      <c r="B56" s="172" t="s">
        <v>678</v>
      </c>
      <c r="C56" s="172"/>
      <c r="D56" s="172"/>
      <c r="E56" s="173">
        <v>0.74399999999999999</v>
      </c>
      <c r="F56" s="173">
        <v>0</v>
      </c>
      <c r="G56" s="173">
        <v>0.64</v>
      </c>
      <c r="H56" s="173">
        <v>0.57199999999999995</v>
      </c>
      <c r="I56" s="173">
        <v>0.72</v>
      </c>
      <c r="J56" s="173">
        <v>0</v>
      </c>
      <c r="K56" s="173">
        <v>0</v>
      </c>
      <c r="L56" s="173">
        <v>0</v>
      </c>
      <c r="M56" s="173">
        <v>0</v>
      </c>
      <c r="N56" s="173">
        <v>0</v>
      </c>
      <c r="O56" s="173">
        <v>0</v>
      </c>
      <c r="P56" s="173">
        <v>0</v>
      </c>
    </row>
    <row r="57" spans="2:16">
      <c r="B57" s="168" t="s">
        <v>21</v>
      </c>
      <c r="C57" s="167" t="s">
        <v>335</v>
      </c>
      <c r="D57" s="167" t="s">
        <v>659</v>
      </c>
      <c r="E57" s="167">
        <v>894.50225000000034</v>
      </c>
      <c r="F57" s="167">
        <v>1029.34951</v>
      </c>
      <c r="G57" s="167">
        <v>1109.4351599999998</v>
      </c>
      <c r="H57" s="167">
        <v>1037.3444999999999</v>
      </c>
      <c r="I57" s="167">
        <v>660.49122999999986</v>
      </c>
      <c r="J57" s="167">
        <v>852.88345000000015</v>
      </c>
      <c r="K57" s="167">
        <v>705.82581999999991</v>
      </c>
      <c r="L57" s="167">
        <v>751.12289999999996</v>
      </c>
      <c r="M57" s="167">
        <v>739.32185000000015</v>
      </c>
      <c r="N57" s="167">
        <v>771.04712999999992</v>
      </c>
      <c r="O57" s="167">
        <v>715.55423000000008</v>
      </c>
      <c r="P57" s="167">
        <v>687.64773999999989</v>
      </c>
    </row>
    <row r="58" spans="2:16">
      <c r="B58" s="167"/>
      <c r="C58" s="170" t="s">
        <v>660</v>
      </c>
      <c r="D58" s="170"/>
      <c r="E58" s="170">
        <v>894.50225000000034</v>
      </c>
      <c r="F58" s="170">
        <v>1029.34951</v>
      </c>
      <c r="G58" s="170">
        <v>1109.4351599999998</v>
      </c>
      <c r="H58" s="170">
        <v>1037.3444999999999</v>
      </c>
      <c r="I58" s="170">
        <v>660.49122999999986</v>
      </c>
      <c r="J58" s="170">
        <v>852.88345000000015</v>
      </c>
      <c r="K58" s="170">
        <v>705.82581999999991</v>
      </c>
      <c r="L58" s="170">
        <v>751.12289999999996</v>
      </c>
      <c r="M58" s="170">
        <v>739.32185000000015</v>
      </c>
      <c r="N58" s="170">
        <v>771.04712999999992</v>
      </c>
      <c r="O58" s="170">
        <v>715.55423000000008</v>
      </c>
      <c r="P58" s="170">
        <v>687.64773999999989</v>
      </c>
    </row>
    <row r="59" spans="2:16">
      <c r="B59" s="167"/>
      <c r="C59" s="167" t="s">
        <v>351</v>
      </c>
      <c r="D59" s="167" t="s">
        <v>351</v>
      </c>
      <c r="E59" s="167">
        <v>0</v>
      </c>
      <c r="F59" s="167">
        <v>0</v>
      </c>
      <c r="G59" s="167">
        <v>0</v>
      </c>
      <c r="H59" s="167">
        <v>0</v>
      </c>
      <c r="I59" s="167">
        <v>0</v>
      </c>
      <c r="J59" s="167">
        <v>0</v>
      </c>
      <c r="K59" s="167">
        <v>0</v>
      </c>
      <c r="L59" s="167">
        <v>0</v>
      </c>
      <c r="M59" s="167">
        <v>0</v>
      </c>
      <c r="N59" s="167">
        <v>0</v>
      </c>
      <c r="O59" s="167">
        <v>0</v>
      </c>
      <c r="P59" s="167">
        <v>0</v>
      </c>
    </row>
    <row r="60" spans="2:16">
      <c r="B60" s="167"/>
      <c r="C60" s="170" t="s">
        <v>663</v>
      </c>
      <c r="D60" s="170"/>
      <c r="E60" s="170">
        <v>0</v>
      </c>
      <c r="F60" s="170">
        <v>0</v>
      </c>
      <c r="G60" s="170">
        <v>0</v>
      </c>
      <c r="H60" s="170">
        <v>0</v>
      </c>
      <c r="I60" s="170">
        <v>0</v>
      </c>
      <c r="J60" s="170">
        <v>0</v>
      </c>
      <c r="K60" s="170">
        <v>0</v>
      </c>
      <c r="L60" s="170">
        <v>0</v>
      </c>
      <c r="M60" s="170">
        <v>0</v>
      </c>
      <c r="N60" s="170">
        <v>0</v>
      </c>
      <c r="O60" s="170">
        <v>0</v>
      </c>
      <c r="P60" s="170">
        <v>0</v>
      </c>
    </row>
    <row r="61" spans="2:16">
      <c r="B61" s="167"/>
      <c r="C61" s="167" t="s">
        <v>342</v>
      </c>
      <c r="D61" s="167" t="s">
        <v>628</v>
      </c>
      <c r="E61" s="167">
        <v>15.485060000000001</v>
      </c>
      <c r="F61" s="167">
        <v>13.233359999999999</v>
      </c>
      <c r="G61" s="167">
        <v>15.889010000000001</v>
      </c>
      <c r="H61" s="167">
        <v>14.541230000000001</v>
      </c>
      <c r="I61" s="167">
        <v>0</v>
      </c>
      <c r="J61" s="167">
        <v>15.379</v>
      </c>
      <c r="K61" s="167">
        <v>15.35294</v>
      </c>
      <c r="L61" s="167">
        <v>17.920940000000002</v>
      </c>
      <c r="M61" s="167">
        <v>16.839759999999998</v>
      </c>
      <c r="N61" s="167">
        <v>14.97137</v>
      </c>
      <c r="O61" s="167">
        <v>15.36382</v>
      </c>
      <c r="P61" s="167">
        <v>15.864420000000001</v>
      </c>
    </row>
    <row r="62" spans="2:16">
      <c r="B62" s="167"/>
      <c r="C62" s="167"/>
      <c r="D62" s="167" t="s">
        <v>668</v>
      </c>
      <c r="E62" s="167">
        <v>7.2240000000000002</v>
      </c>
      <c r="F62" s="167">
        <v>8.1602999999999994</v>
      </c>
      <c r="G62" s="167">
        <v>8.8262999999999998</v>
      </c>
      <c r="H62" s="167">
        <v>6.8154000000000003</v>
      </c>
      <c r="I62" s="167">
        <v>7.1598000000000006</v>
      </c>
      <c r="J62" s="167">
        <v>5.8115000000000006</v>
      </c>
      <c r="K62" s="167">
        <v>5.5552000000000001</v>
      </c>
      <c r="L62" s="167">
        <v>7.9817</v>
      </c>
      <c r="M62" s="167">
        <v>7.4024000000000001</v>
      </c>
      <c r="N62" s="167">
        <v>8.3228000000000009</v>
      </c>
      <c r="O62" s="167">
        <v>9.1798999999999999</v>
      </c>
      <c r="P62" s="167">
        <v>6.9612999999999996</v>
      </c>
    </row>
    <row r="63" spans="2:16">
      <c r="B63" s="167"/>
      <c r="C63" s="167"/>
      <c r="D63" s="167" t="s">
        <v>622</v>
      </c>
      <c r="E63" s="167">
        <v>0</v>
      </c>
      <c r="F63" s="167"/>
      <c r="G63" s="167"/>
      <c r="H63" s="167"/>
      <c r="I63" s="167"/>
      <c r="J63" s="167"/>
      <c r="K63" s="167"/>
      <c r="L63" s="167"/>
      <c r="M63" s="167">
        <v>0</v>
      </c>
      <c r="N63" s="167"/>
      <c r="O63" s="167"/>
      <c r="P63" s="167"/>
    </row>
    <row r="64" spans="2:16">
      <c r="B64" s="167"/>
      <c r="C64" s="167"/>
      <c r="D64" s="167" t="s">
        <v>669</v>
      </c>
      <c r="E64" s="167">
        <v>2441.9173699999992</v>
      </c>
      <c r="F64" s="167">
        <v>2122.1324299999997</v>
      </c>
      <c r="G64" s="167">
        <v>1446.3008500000001</v>
      </c>
      <c r="H64" s="167">
        <v>1563.75047</v>
      </c>
      <c r="I64" s="167">
        <v>2031.97732</v>
      </c>
      <c r="J64" s="167">
        <v>2606.0762999999993</v>
      </c>
      <c r="K64" s="167">
        <v>2924.9617399999997</v>
      </c>
      <c r="L64" s="167">
        <v>2888.3375800000003</v>
      </c>
      <c r="M64" s="167">
        <v>2886.1495000000009</v>
      </c>
      <c r="N64" s="167">
        <v>3161.0690300000001</v>
      </c>
      <c r="O64" s="167">
        <v>3149.5057499999998</v>
      </c>
      <c r="P64" s="167">
        <v>3054.7801899999999</v>
      </c>
    </row>
    <row r="65" spans="2:16">
      <c r="B65" s="167"/>
      <c r="C65" s="170" t="s">
        <v>661</v>
      </c>
      <c r="D65" s="170"/>
      <c r="E65" s="170">
        <v>2464.6264299999993</v>
      </c>
      <c r="F65" s="170">
        <v>2143.5260899999998</v>
      </c>
      <c r="G65" s="170">
        <v>1471.0161600000001</v>
      </c>
      <c r="H65" s="170">
        <v>1585.1070999999999</v>
      </c>
      <c r="I65" s="170">
        <v>2039.1371199999999</v>
      </c>
      <c r="J65" s="170">
        <v>2627.2667999999994</v>
      </c>
      <c r="K65" s="170">
        <v>2945.8698799999997</v>
      </c>
      <c r="L65" s="170">
        <v>2914.2402200000001</v>
      </c>
      <c r="M65" s="170">
        <v>2910.3916600000007</v>
      </c>
      <c r="N65" s="170">
        <v>3184.3632000000002</v>
      </c>
      <c r="O65" s="170">
        <v>3174.0494699999999</v>
      </c>
      <c r="P65" s="170">
        <v>3077.6059099999998</v>
      </c>
    </row>
    <row r="66" spans="2:16">
      <c r="B66" s="172" t="s">
        <v>679</v>
      </c>
      <c r="C66" s="172"/>
      <c r="D66" s="172"/>
      <c r="E66" s="173">
        <v>3359.1286799999998</v>
      </c>
      <c r="F66" s="173">
        <v>3172.8755999999994</v>
      </c>
      <c r="G66" s="173">
        <v>2580.4513200000001</v>
      </c>
      <c r="H66" s="173">
        <v>2622.4515999999999</v>
      </c>
      <c r="I66" s="173">
        <v>2699.62835</v>
      </c>
      <c r="J66" s="173">
        <v>3480.1502499999997</v>
      </c>
      <c r="K66" s="173">
        <v>3651.6956999999998</v>
      </c>
      <c r="L66" s="173">
        <v>3665.3631200000004</v>
      </c>
      <c r="M66" s="173">
        <v>3649.713510000001</v>
      </c>
      <c r="N66" s="173">
        <v>3955.4103300000002</v>
      </c>
      <c r="O66" s="173">
        <v>3889.6036999999997</v>
      </c>
      <c r="P66" s="173">
        <v>3765.2536499999997</v>
      </c>
    </row>
    <row r="67" spans="2:16">
      <c r="B67" s="168" t="s">
        <v>680</v>
      </c>
      <c r="C67" s="167" t="s">
        <v>342</v>
      </c>
      <c r="D67" s="167" t="s">
        <v>622</v>
      </c>
      <c r="E67" s="167">
        <v>0</v>
      </c>
      <c r="F67" s="167">
        <v>0</v>
      </c>
      <c r="G67" s="167">
        <v>0</v>
      </c>
      <c r="H67" s="167">
        <v>0</v>
      </c>
      <c r="I67" s="167">
        <v>0</v>
      </c>
      <c r="J67" s="167">
        <v>0</v>
      </c>
      <c r="K67" s="167">
        <v>0</v>
      </c>
      <c r="L67" s="167">
        <v>0</v>
      </c>
      <c r="M67" s="167">
        <v>0</v>
      </c>
      <c r="N67" s="167">
        <v>0</v>
      </c>
      <c r="O67" s="167">
        <v>0</v>
      </c>
      <c r="P67" s="167">
        <v>0</v>
      </c>
    </row>
    <row r="68" spans="2:16">
      <c r="B68" s="167"/>
      <c r="C68" s="170" t="s">
        <v>661</v>
      </c>
      <c r="D68" s="170"/>
      <c r="E68" s="170">
        <v>0</v>
      </c>
      <c r="F68" s="170">
        <v>0</v>
      </c>
      <c r="G68" s="170">
        <v>0</v>
      </c>
      <c r="H68" s="170">
        <v>0</v>
      </c>
      <c r="I68" s="170">
        <v>0</v>
      </c>
      <c r="J68" s="170">
        <v>0</v>
      </c>
      <c r="K68" s="170">
        <v>0</v>
      </c>
      <c r="L68" s="170">
        <v>0</v>
      </c>
      <c r="M68" s="170">
        <v>0</v>
      </c>
      <c r="N68" s="170">
        <v>0</v>
      </c>
      <c r="O68" s="170">
        <v>0</v>
      </c>
      <c r="P68" s="170">
        <v>0</v>
      </c>
    </row>
    <row r="69" spans="2:16">
      <c r="B69" s="172" t="s">
        <v>681</v>
      </c>
      <c r="C69" s="172"/>
      <c r="D69" s="172"/>
      <c r="E69" s="173">
        <v>0</v>
      </c>
      <c r="F69" s="173">
        <v>0</v>
      </c>
      <c r="G69" s="173">
        <v>0</v>
      </c>
      <c r="H69" s="173">
        <v>0</v>
      </c>
      <c r="I69" s="173">
        <v>0</v>
      </c>
      <c r="J69" s="173">
        <v>0</v>
      </c>
      <c r="K69" s="173">
        <v>0</v>
      </c>
      <c r="L69" s="173">
        <v>0</v>
      </c>
      <c r="M69" s="173">
        <v>0</v>
      </c>
      <c r="N69" s="173">
        <v>0</v>
      </c>
      <c r="O69" s="173">
        <v>0</v>
      </c>
      <c r="P69" s="173">
        <v>0</v>
      </c>
    </row>
    <row r="70" spans="2:16">
      <c r="B70" s="168" t="s">
        <v>29</v>
      </c>
      <c r="C70" s="167" t="s">
        <v>351</v>
      </c>
      <c r="D70" s="167" t="s">
        <v>351</v>
      </c>
      <c r="E70" s="167">
        <v>0</v>
      </c>
      <c r="F70" s="167">
        <v>0</v>
      </c>
      <c r="G70" s="167">
        <v>0</v>
      </c>
      <c r="H70" s="167">
        <v>0</v>
      </c>
      <c r="I70" s="167">
        <v>0</v>
      </c>
      <c r="J70" s="167">
        <v>0</v>
      </c>
      <c r="K70" s="167">
        <v>0</v>
      </c>
      <c r="L70" s="167">
        <v>0</v>
      </c>
      <c r="M70" s="167">
        <v>0</v>
      </c>
      <c r="N70" s="167">
        <v>0</v>
      </c>
      <c r="O70" s="167">
        <v>0</v>
      </c>
      <c r="P70" s="167">
        <v>0</v>
      </c>
    </row>
    <row r="71" spans="2:16">
      <c r="B71" s="167"/>
      <c r="C71" s="170" t="s">
        <v>663</v>
      </c>
      <c r="D71" s="170"/>
      <c r="E71" s="170">
        <v>0</v>
      </c>
      <c r="F71" s="170">
        <v>0</v>
      </c>
      <c r="G71" s="170">
        <v>0</v>
      </c>
      <c r="H71" s="170">
        <v>0</v>
      </c>
      <c r="I71" s="170">
        <v>0</v>
      </c>
      <c r="J71" s="170">
        <v>0</v>
      </c>
      <c r="K71" s="170">
        <v>0</v>
      </c>
      <c r="L71" s="170">
        <v>0</v>
      </c>
      <c r="M71" s="170">
        <v>0</v>
      </c>
      <c r="N71" s="170">
        <v>0</v>
      </c>
      <c r="O71" s="170">
        <v>0</v>
      </c>
      <c r="P71" s="170">
        <v>0</v>
      </c>
    </row>
    <row r="72" spans="2:16">
      <c r="B72" s="167"/>
      <c r="C72" s="167" t="s">
        <v>342</v>
      </c>
      <c r="D72" s="167" t="s">
        <v>682</v>
      </c>
      <c r="E72" s="167">
        <v>0</v>
      </c>
      <c r="F72" s="167">
        <v>0</v>
      </c>
      <c r="G72" s="167">
        <v>0</v>
      </c>
      <c r="H72" s="167">
        <v>0</v>
      </c>
      <c r="I72" s="167">
        <v>0</v>
      </c>
      <c r="J72" s="167">
        <v>0</v>
      </c>
      <c r="K72" s="167">
        <v>87.620419999999996</v>
      </c>
      <c r="L72" s="167">
        <v>0</v>
      </c>
      <c r="M72" s="167">
        <v>0</v>
      </c>
      <c r="N72" s="167">
        <v>0</v>
      </c>
      <c r="O72" s="167">
        <v>129.80266</v>
      </c>
      <c r="P72" s="167">
        <v>59.187829999999998</v>
      </c>
    </row>
    <row r="73" spans="2:16">
      <c r="B73" s="167"/>
      <c r="C73" s="167"/>
      <c r="D73" s="167" t="s">
        <v>622</v>
      </c>
      <c r="E73" s="167">
        <v>0</v>
      </c>
      <c r="F73" s="167">
        <v>0</v>
      </c>
      <c r="G73" s="167">
        <v>0</v>
      </c>
      <c r="H73" s="167">
        <v>0</v>
      </c>
      <c r="I73" s="167">
        <v>195.91817</v>
      </c>
      <c r="J73" s="167">
        <v>0</v>
      </c>
      <c r="K73" s="167">
        <v>0</v>
      </c>
      <c r="L73" s="167">
        <v>0</v>
      </c>
      <c r="M73" s="167">
        <v>0</v>
      </c>
      <c r="N73" s="167">
        <v>0</v>
      </c>
      <c r="O73" s="167">
        <v>193.20819</v>
      </c>
      <c r="P73" s="167">
        <v>576.97882000000004</v>
      </c>
    </row>
    <row r="74" spans="2:16">
      <c r="B74" s="167"/>
      <c r="C74" s="170" t="s">
        <v>661</v>
      </c>
      <c r="D74" s="170"/>
      <c r="E74" s="170">
        <v>0</v>
      </c>
      <c r="F74" s="170">
        <v>0</v>
      </c>
      <c r="G74" s="170">
        <v>0</v>
      </c>
      <c r="H74" s="170">
        <v>0</v>
      </c>
      <c r="I74" s="170">
        <v>195.91817</v>
      </c>
      <c r="J74" s="170">
        <v>0</v>
      </c>
      <c r="K74" s="170">
        <v>87.620419999999996</v>
      </c>
      <c r="L74" s="170">
        <v>0</v>
      </c>
      <c r="M74" s="170">
        <v>0</v>
      </c>
      <c r="N74" s="170">
        <v>0</v>
      </c>
      <c r="O74" s="170">
        <v>323.01085</v>
      </c>
      <c r="P74" s="170">
        <v>636.16665</v>
      </c>
    </row>
    <row r="75" spans="2:16">
      <c r="B75" s="172" t="s">
        <v>683</v>
      </c>
      <c r="C75" s="172"/>
      <c r="D75" s="172"/>
      <c r="E75" s="173">
        <v>0</v>
      </c>
      <c r="F75" s="173">
        <v>0</v>
      </c>
      <c r="G75" s="173">
        <v>0</v>
      </c>
      <c r="H75" s="173">
        <v>0</v>
      </c>
      <c r="I75" s="173">
        <v>195.91817</v>
      </c>
      <c r="J75" s="173">
        <v>0</v>
      </c>
      <c r="K75" s="173">
        <v>87.620419999999996</v>
      </c>
      <c r="L75" s="173">
        <v>0</v>
      </c>
      <c r="M75" s="173">
        <v>0</v>
      </c>
      <c r="N75" s="173">
        <v>0</v>
      </c>
      <c r="O75" s="173">
        <v>323.01085</v>
      </c>
      <c r="P75" s="173">
        <v>636.16665</v>
      </c>
    </row>
    <row r="76" spans="2:16">
      <c r="B76" s="168" t="s">
        <v>53</v>
      </c>
      <c r="C76" s="167" t="s">
        <v>335</v>
      </c>
      <c r="D76" s="167" t="s">
        <v>659</v>
      </c>
      <c r="E76" s="167">
        <v>130.77172999999999</v>
      </c>
      <c r="F76" s="167">
        <v>130.44429</v>
      </c>
      <c r="G76" s="167">
        <v>131.43176</v>
      </c>
      <c r="H76" s="167">
        <v>130.26711</v>
      </c>
      <c r="I76" s="167">
        <v>85.933750000000003</v>
      </c>
      <c r="J76" s="167">
        <v>88.888069999999999</v>
      </c>
      <c r="K76" s="167">
        <v>71.499269999999996</v>
      </c>
      <c r="L76" s="167">
        <v>90.295649999999995</v>
      </c>
      <c r="M76" s="167">
        <v>70.192299999999989</v>
      </c>
      <c r="N76" s="167">
        <v>85.962940000000003</v>
      </c>
      <c r="O76" s="167">
        <v>110.53307999999998</v>
      </c>
      <c r="P76" s="167">
        <v>27.48414</v>
      </c>
    </row>
    <row r="77" spans="2:16">
      <c r="B77" s="167"/>
      <c r="C77" s="170" t="s">
        <v>660</v>
      </c>
      <c r="D77" s="170"/>
      <c r="E77" s="170">
        <v>130.77172999999999</v>
      </c>
      <c r="F77" s="170">
        <v>130.44429</v>
      </c>
      <c r="G77" s="170">
        <v>131.43176</v>
      </c>
      <c r="H77" s="170">
        <v>130.26711</v>
      </c>
      <c r="I77" s="170">
        <v>85.933750000000003</v>
      </c>
      <c r="J77" s="170">
        <v>88.888069999999999</v>
      </c>
      <c r="K77" s="170">
        <v>71.499269999999996</v>
      </c>
      <c r="L77" s="170">
        <v>90.295649999999995</v>
      </c>
      <c r="M77" s="170">
        <v>70.192299999999989</v>
      </c>
      <c r="N77" s="170">
        <v>85.962940000000003</v>
      </c>
      <c r="O77" s="170">
        <v>110.53307999999998</v>
      </c>
      <c r="P77" s="170">
        <v>27.48414</v>
      </c>
    </row>
    <row r="78" spans="2:16">
      <c r="B78" s="172" t="s">
        <v>684</v>
      </c>
      <c r="C78" s="172"/>
      <c r="D78" s="172"/>
      <c r="E78" s="173">
        <v>130.77172999999999</v>
      </c>
      <c r="F78" s="173">
        <v>130.44429</v>
      </c>
      <c r="G78" s="173">
        <v>131.43176</v>
      </c>
      <c r="H78" s="173">
        <v>130.26711</v>
      </c>
      <c r="I78" s="173">
        <v>85.933750000000003</v>
      </c>
      <c r="J78" s="173">
        <v>88.888069999999999</v>
      </c>
      <c r="K78" s="173">
        <v>71.499269999999996</v>
      </c>
      <c r="L78" s="173">
        <v>90.295649999999995</v>
      </c>
      <c r="M78" s="173">
        <v>70.192299999999989</v>
      </c>
      <c r="N78" s="173">
        <v>85.962940000000003</v>
      </c>
      <c r="O78" s="173">
        <v>110.53307999999998</v>
      </c>
      <c r="P78" s="173">
        <v>27.48414</v>
      </c>
    </row>
    <row r="79" spans="2:16">
      <c r="B79" s="168" t="s">
        <v>45</v>
      </c>
      <c r="C79" s="167" t="s">
        <v>348</v>
      </c>
      <c r="D79" s="167" t="s">
        <v>348</v>
      </c>
      <c r="E79" s="167">
        <v>7.6933999999999996</v>
      </c>
      <c r="F79" s="167">
        <v>6.5380000000000003</v>
      </c>
      <c r="G79" s="167">
        <v>1.6297999999999999</v>
      </c>
      <c r="H79" s="167">
        <v>2.8852000000000002</v>
      </c>
      <c r="I79" s="167">
        <v>27.3688</v>
      </c>
      <c r="J79" s="167">
        <v>27.805599999999998</v>
      </c>
      <c r="K79" s="167">
        <v>7.6924999999999999</v>
      </c>
      <c r="L79" s="167">
        <v>26.083600000000001</v>
      </c>
      <c r="M79" s="167">
        <v>26.724599999999999</v>
      </c>
      <c r="N79" s="167">
        <v>27.043800000000001</v>
      </c>
      <c r="O79" s="167">
        <v>9.4162999999999997</v>
      </c>
      <c r="P79" s="167">
        <v>3.5203000000000002</v>
      </c>
    </row>
    <row r="80" spans="2:16">
      <c r="B80" s="167"/>
      <c r="C80" s="170" t="s">
        <v>666</v>
      </c>
      <c r="D80" s="170"/>
      <c r="E80" s="170">
        <v>7.6933999999999996</v>
      </c>
      <c r="F80" s="170">
        <v>6.5380000000000003</v>
      </c>
      <c r="G80" s="170">
        <v>1.6297999999999999</v>
      </c>
      <c r="H80" s="170">
        <v>2.8852000000000002</v>
      </c>
      <c r="I80" s="170">
        <v>27.3688</v>
      </c>
      <c r="J80" s="170">
        <v>27.805599999999998</v>
      </c>
      <c r="K80" s="170">
        <v>7.6924999999999999</v>
      </c>
      <c r="L80" s="170">
        <v>26.083600000000001</v>
      </c>
      <c r="M80" s="170">
        <v>26.724599999999999</v>
      </c>
      <c r="N80" s="170">
        <v>27.043800000000001</v>
      </c>
      <c r="O80" s="170">
        <v>9.4162999999999997</v>
      </c>
      <c r="P80" s="170">
        <v>3.5203000000000002</v>
      </c>
    </row>
    <row r="81" spans="2:16">
      <c r="B81" s="167"/>
      <c r="C81" s="167" t="s">
        <v>335</v>
      </c>
      <c r="D81" s="167" t="s">
        <v>659</v>
      </c>
      <c r="E81" s="167">
        <v>4.2038500000000001</v>
      </c>
      <c r="F81" s="167">
        <v>7.4912200000000002</v>
      </c>
      <c r="G81" s="167">
        <v>8.8655200000000001</v>
      </c>
      <c r="H81" s="167">
        <v>9.4542699999999993</v>
      </c>
      <c r="I81" s="167">
        <v>7.92943</v>
      </c>
      <c r="J81" s="167">
        <v>6.08047</v>
      </c>
      <c r="K81" s="167">
        <v>0</v>
      </c>
      <c r="L81" s="167">
        <v>0</v>
      </c>
      <c r="M81" s="167">
        <v>6.37195</v>
      </c>
      <c r="N81" s="167">
        <v>5.5294999999999996</v>
      </c>
      <c r="O81" s="167">
        <v>3.8721999999999999</v>
      </c>
      <c r="P81" s="167">
        <v>2.9904799999999998</v>
      </c>
    </row>
    <row r="82" spans="2:16">
      <c r="B82" s="167"/>
      <c r="C82" s="170" t="s">
        <v>660</v>
      </c>
      <c r="D82" s="170"/>
      <c r="E82" s="170">
        <v>4.2038500000000001</v>
      </c>
      <c r="F82" s="170">
        <v>7.4912200000000002</v>
      </c>
      <c r="G82" s="170">
        <v>8.8655200000000001</v>
      </c>
      <c r="H82" s="170">
        <v>9.4542699999999993</v>
      </c>
      <c r="I82" s="170">
        <v>7.92943</v>
      </c>
      <c r="J82" s="170">
        <v>6.08047</v>
      </c>
      <c r="K82" s="170">
        <v>0</v>
      </c>
      <c r="L82" s="170">
        <v>0</v>
      </c>
      <c r="M82" s="170">
        <v>6.37195</v>
      </c>
      <c r="N82" s="170">
        <v>5.5294999999999996</v>
      </c>
      <c r="O82" s="170">
        <v>3.8721999999999999</v>
      </c>
      <c r="P82" s="170">
        <v>2.9904799999999998</v>
      </c>
    </row>
    <row r="83" spans="2:16">
      <c r="B83" s="167"/>
      <c r="C83" s="167" t="s">
        <v>342</v>
      </c>
      <c r="D83" s="167" t="s">
        <v>628</v>
      </c>
      <c r="E83" s="167">
        <v>8.8859899999999996</v>
      </c>
      <c r="F83" s="167">
        <v>9.4425799999999995</v>
      </c>
      <c r="G83" s="167">
        <v>9.3951999999999991</v>
      </c>
      <c r="H83" s="167">
        <v>0</v>
      </c>
      <c r="I83" s="167">
        <v>27.368500000000001</v>
      </c>
      <c r="J83" s="167">
        <v>9.5087200000000003</v>
      </c>
      <c r="K83" s="167">
        <v>27.912109999999998</v>
      </c>
      <c r="L83" s="167">
        <v>26.995270000000001</v>
      </c>
      <c r="M83" s="167">
        <v>28.53406</v>
      </c>
      <c r="N83" s="167">
        <v>10.717459999999999</v>
      </c>
      <c r="O83" s="167">
        <v>27.84469</v>
      </c>
      <c r="P83" s="167">
        <v>24.936199999999999</v>
      </c>
    </row>
    <row r="84" spans="2:16">
      <c r="B84" s="167"/>
      <c r="C84" s="167"/>
      <c r="D84" s="167" t="s">
        <v>622</v>
      </c>
      <c r="E84" s="167"/>
      <c r="F84" s="167"/>
      <c r="G84" s="167"/>
      <c r="H84" s="167"/>
      <c r="I84" s="167"/>
      <c r="J84" s="167"/>
      <c r="K84" s="167"/>
      <c r="L84" s="167"/>
      <c r="M84" s="167"/>
      <c r="N84" s="167"/>
      <c r="O84" s="167"/>
      <c r="P84" s="167">
        <v>0</v>
      </c>
    </row>
    <row r="85" spans="2:16">
      <c r="B85" s="167"/>
      <c r="C85" s="167"/>
      <c r="D85" s="167" t="s">
        <v>685</v>
      </c>
      <c r="E85" s="167">
        <v>85.326999999999998</v>
      </c>
      <c r="F85" s="167">
        <v>47.892000000000003</v>
      </c>
      <c r="G85" s="167">
        <v>103.601</v>
      </c>
      <c r="H85" s="167">
        <v>85.352999999999994</v>
      </c>
      <c r="I85" s="167">
        <v>105.373</v>
      </c>
      <c r="J85" s="167">
        <v>49.036999999999999</v>
      </c>
      <c r="K85" s="167">
        <v>92.156000000000006</v>
      </c>
      <c r="L85" s="167">
        <v>92.201999999999998</v>
      </c>
      <c r="M85" s="167">
        <v>92.340999999999994</v>
      </c>
      <c r="N85" s="167">
        <v>92.061000000000007</v>
      </c>
      <c r="O85" s="167">
        <v>139.86799999999999</v>
      </c>
      <c r="P85" s="167">
        <v>90.43</v>
      </c>
    </row>
    <row r="86" spans="2:16">
      <c r="B86" s="167"/>
      <c r="C86" s="170" t="s">
        <v>661</v>
      </c>
      <c r="D86" s="170"/>
      <c r="E86" s="170">
        <v>94.212989999999991</v>
      </c>
      <c r="F86" s="170">
        <v>57.334580000000003</v>
      </c>
      <c r="G86" s="170">
        <v>112.9962</v>
      </c>
      <c r="H86" s="170">
        <v>85.352999999999994</v>
      </c>
      <c r="I86" s="170">
        <v>132.7415</v>
      </c>
      <c r="J86" s="170">
        <v>58.545720000000003</v>
      </c>
      <c r="K86" s="170">
        <v>120.06811</v>
      </c>
      <c r="L86" s="170">
        <v>119.19727</v>
      </c>
      <c r="M86" s="170">
        <v>120.87505999999999</v>
      </c>
      <c r="N86" s="170">
        <v>102.77846000000001</v>
      </c>
      <c r="O86" s="170">
        <v>167.71269000000001</v>
      </c>
      <c r="P86" s="170">
        <v>115.36620000000001</v>
      </c>
    </row>
    <row r="87" spans="2:16">
      <c r="B87" s="172" t="s">
        <v>686</v>
      </c>
      <c r="C87" s="172"/>
      <c r="D87" s="172"/>
      <c r="E87" s="173">
        <v>106.11024</v>
      </c>
      <c r="F87" s="173">
        <v>71.363799999999998</v>
      </c>
      <c r="G87" s="173">
        <v>123.49151999999999</v>
      </c>
      <c r="H87" s="173">
        <v>97.692469999999986</v>
      </c>
      <c r="I87" s="173">
        <v>168.03973000000002</v>
      </c>
      <c r="J87" s="173">
        <v>92.431790000000007</v>
      </c>
      <c r="K87" s="173">
        <v>127.76061000000001</v>
      </c>
      <c r="L87" s="173">
        <v>145.28086999999999</v>
      </c>
      <c r="M87" s="173">
        <v>153.97161</v>
      </c>
      <c r="N87" s="173">
        <v>135.35176000000001</v>
      </c>
      <c r="O87" s="173">
        <v>181.00119000000001</v>
      </c>
      <c r="P87" s="173">
        <v>121.87698</v>
      </c>
    </row>
    <row r="88" spans="2:16">
      <c r="B88" s="168" t="s">
        <v>39</v>
      </c>
      <c r="C88" s="167" t="s">
        <v>335</v>
      </c>
      <c r="D88" s="167" t="s">
        <v>659</v>
      </c>
      <c r="E88" s="167">
        <v>169.8794</v>
      </c>
      <c r="F88" s="167">
        <v>171.65520000000001</v>
      </c>
      <c r="G88" s="167">
        <v>169.77157</v>
      </c>
      <c r="H88" s="167">
        <v>158.74186</v>
      </c>
      <c r="I88" s="167">
        <v>117.36948</v>
      </c>
      <c r="J88" s="167">
        <v>115.24876</v>
      </c>
      <c r="K88" s="167">
        <v>117.82931000000001</v>
      </c>
      <c r="L88" s="167">
        <v>119.97911999999999</v>
      </c>
      <c r="M88" s="167">
        <v>124.03865999999999</v>
      </c>
      <c r="N88" s="167">
        <v>82.013499999999993</v>
      </c>
      <c r="O88" s="167">
        <v>122.47017</v>
      </c>
      <c r="P88" s="167">
        <v>105.32866</v>
      </c>
    </row>
    <row r="89" spans="2:16">
      <c r="B89" s="167"/>
      <c r="C89" s="170" t="s">
        <v>660</v>
      </c>
      <c r="D89" s="170"/>
      <c r="E89" s="170">
        <v>169.8794</v>
      </c>
      <c r="F89" s="170">
        <v>171.65520000000001</v>
      </c>
      <c r="G89" s="170">
        <v>169.77157</v>
      </c>
      <c r="H89" s="170">
        <v>158.74186</v>
      </c>
      <c r="I89" s="170">
        <v>117.36948</v>
      </c>
      <c r="J89" s="170">
        <v>115.24876</v>
      </c>
      <c r="K89" s="170">
        <v>117.82931000000001</v>
      </c>
      <c r="L89" s="170">
        <v>119.97911999999999</v>
      </c>
      <c r="M89" s="170">
        <v>124.03865999999999</v>
      </c>
      <c r="N89" s="170">
        <v>82.013499999999993</v>
      </c>
      <c r="O89" s="170">
        <v>122.47017</v>
      </c>
      <c r="P89" s="170">
        <v>105.32866</v>
      </c>
    </row>
    <row r="90" spans="2:16">
      <c r="B90" s="172" t="s">
        <v>687</v>
      </c>
      <c r="C90" s="172"/>
      <c r="D90" s="172"/>
      <c r="E90" s="173">
        <v>169.8794</v>
      </c>
      <c r="F90" s="173">
        <v>171.65520000000001</v>
      </c>
      <c r="G90" s="173">
        <v>169.77157</v>
      </c>
      <c r="H90" s="173">
        <v>158.74186</v>
      </c>
      <c r="I90" s="173">
        <v>117.36948</v>
      </c>
      <c r="J90" s="173">
        <v>115.24876</v>
      </c>
      <c r="K90" s="173">
        <v>117.82931000000001</v>
      </c>
      <c r="L90" s="173">
        <v>119.97911999999999</v>
      </c>
      <c r="M90" s="173">
        <v>124.03865999999999</v>
      </c>
      <c r="N90" s="173">
        <v>82.013499999999993</v>
      </c>
      <c r="O90" s="173">
        <v>122.47017</v>
      </c>
      <c r="P90" s="173">
        <v>105.32866</v>
      </c>
    </row>
    <row r="91" spans="2:16">
      <c r="B91" s="168" t="s">
        <v>688</v>
      </c>
      <c r="C91" s="167" t="s">
        <v>335</v>
      </c>
      <c r="D91" s="167" t="s">
        <v>659</v>
      </c>
      <c r="E91" s="167">
        <v>25.552520000000001</v>
      </c>
      <c r="F91" s="167">
        <v>25.594369999999998</v>
      </c>
      <c r="G91" s="167">
        <v>25.74</v>
      </c>
      <c r="H91" s="167">
        <v>3.3447899999999997</v>
      </c>
      <c r="I91" s="167">
        <v>24.62482</v>
      </c>
      <c r="J91" s="167">
        <v>25.303829999999998</v>
      </c>
      <c r="K91" s="167">
        <v>25.919849999999997</v>
      </c>
      <c r="L91" s="167">
        <v>26.20355</v>
      </c>
      <c r="M91" s="167">
        <v>26.45355</v>
      </c>
      <c r="N91" s="167">
        <v>3.81576</v>
      </c>
      <c r="O91" s="167">
        <v>3.9461200000000005</v>
      </c>
      <c r="P91" s="167">
        <v>4.2430300000000001</v>
      </c>
    </row>
    <row r="92" spans="2:16">
      <c r="B92" s="167"/>
      <c r="C92" s="170" t="s">
        <v>660</v>
      </c>
      <c r="D92" s="170"/>
      <c r="E92" s="170">
        <v>25.552520000000001</v>
      </c>
      <c r="F92" s="170">
        <v>25.594369999999998</v>
      </c>
      <c r="G92" s="170">
        <v>25.74</v>
      </c>
      <c r="H92" s="170">
        <v>3.3447899999999997</v>
      </c>
      <c r="I92" s="170">
        <v>24.62482</v>
      </c>
      <c r="J92" s="170">
        <v>25.303829999999998</v>
      </c>
      <c r="K92" s="170">
        <v>25.919849999999997</v>
      </c>
      <c r="L92" s="170">
        <v>26.20355</v>
      </c>
      <c r="M92" s="170">
        <v>26.45355</v>
      </c>
      <c r="N92" s="170">
        <v>3.81576</v>
      </c>
      <c r="O92" s="170">
        <v>3.9461200000000005</v>
      </c>
      <c r="P92" s="170">
        <v>4.2430300000000001</v>
      </c>
    </row>
    <row r="93" spans="2:16">
      <c r="B93" s="167"/>
      <c r="C93" s="167" t="s">
        <v>351</v>
      </c>
      <c r="D93" s="167" t="s">
        <v>351</v>
      </c>
      <c r="E93" s="167">
        <v>0</v>
      </c>
      <c r="F93" s="167">
        <v>0</v>
      </c>
      <c r="G93" s="167">
        <v>0</v>
      </c>
      <c r="H93" s="167">
        <v>0</v>
      </c>
      <c r="I93" s="167">
        <v>0</v>
      </c>
      <c r="J93" s="167">
        <v>0</v>
      </c>
      <c r="K93" s="167">
        <v>0</v>
      </c>
      <c r="L93" s="167">
        <v>0</v>
      </c>
      <c r="M93" s="167">
        <v>0</v>
      </c>
      <c r="N93" s="167">
        <v>0</v>
      </c>
      <c r="O93" s="167">
        <v>0</v>
      </c>
      <c r="P93" s="167">
        <v>0</v>
      </c>
    </row>
    <row r="94" spans="2:16">
      <c r="B94" s="167"/>
      <c r="C94" s="170" t="s">
        <v>663</v>
      </c>
      <c r="D94" s="170"/>
      <c r="E94" s="170">
        <v>0</v>
      </c>
      <c r="F94" s="170">
        <v>0</v>
      </c>
      <c r="G94" s="170">
        <v>0</v>
      </c>
      <c r="H94" s="170">
        <v>0</v>
      </c>
      <c r="I94" s="170">
        <v>0</v>
      </c>
      <c r="J94" s="170">
        <v>0</v>
      </c>
      <c r="K94" s="170">
        <v>0</v>
      </c>
      <c r="L94" s="170">
        <v>0</v>
      </c>
      <c r="M94" s="170">
        <v>0</v>
      </c>
      <c r="N94" s="170">
        <v>0</v>
      </c>
      <c r="O94" s="170">
        <v>0</v>
      </c>
      <c r="P94" s="170">
        <v>0</v>
      </c>
    </row>
    <row r="95" spans="2:16">
      <c r="B95" s="172" t="s">
        <v>689</v>
      </c>
      <c r="C95" s="172"/>
      <c r="D95" s="172"/>
      <c r="E95" s="173">
        <v>25.552520000000001</v>
      </c>
      <c r="F95" s="173">
        <v>25.594369999999998</v>
      </c>
      <c r="G95" s="173">
        <v>25.74</v>
      </c>
      <c r="H95" s="173">
        <v>3.3447899999999997</v>
      </c>
      <c r="I95" s="173">
        <v>24.62482</v>
      </c>
      <c r="J95" s="173">
        <v>25.303829999999998</v>
      </c>
      <c r="K95" s="173">
        <v>25.919849999999997</v>
      </c>
      <c r="L95" s="173">
        <v>26.20355</v>
      </c>
      <c r="M95" s="173">
        <v>26.45355</v>
      </c>
      <c r="N95" s="173">
        <v>3.81576</v>
      </c>
      <c r="O95" s="173">
        <v>3.9461200000000005</v>
      </c>
      <c r="P95" s="173">
        <v>4.2430300000000001</v>
      </c>
    </row>
    <row r="96" spans="2:16">
      <c r="B96" s="168" t="s">
        <v>183</v>
      </c>
      <c r="C96" s="167" t="s">
        <v>342</v>
      </c>
      <c r="D96" s="167" t="s">
        <v>622</v>
      </c>
      <c r="E96" s="167">
        <v>0</v>
      </c>
      <c r="F96" s="167">
        <v>0</v>
      </c>
      <c r="G96" s="167">
        <v>0</v>
      </c>
      <c r="H96" s="167">
        <v>0</v>
      </c>
      <c r="I96" s="167">
        <v>0</v>
      </c>
      <c r="J96" s="167">
        <v>0</v>
      </c>
      <c r="K96" s="167">
        <v>0</v>
      </c>
      <c r="L96" s="167">
        <v>0</v>
      </c>
      <c r="M96" s="167">
        <v>0</v>
      </c>
      <c r="N96" s="167">
        <v>0</v>
      </c>
      <c r="O96" s="167">
        <v>0</v>
      </c>
      <c r="P96" s="167">
        <v>0</v>
      </c>
    </row>
    <row r="97" spans="2:17">
      <c r="B97" s="167"/>
      <c r="C97" s="167"/>
      <c r="D97" s="167" t="s">
        <v>690</v>
      </c>
      <c r="E97" s="167">
        <v>0</v>
      </c>
      <c r="F97" s="167">
        <v>0</v>
      </c>
      <c r="G97" s="167">
        <v>61.980029999999999</v>
      </c>
      <c r="H97" s="167">
        <v>86.23</v>
      </c>
      <c r="I97" s="167">
        <v>86.416169999999994</v>
      </c>
      <c r="J97" s="167">
        <v>87.43</v>
      </c>
      <c r="K97" s="167">
        <v>86.482849999999999</v>
      </c>
      <c r="L97" s="167">
        <v>85.55659</v>
      </c>
      <c r="M97" s="167">
        <v>82.828530000000001</v>
      </c>
      <c r="N97" s="167">
        <v>0</v>
      </c>
      <c r="O97" s="167">
        <v>86.472759999999994</v>
      </c>
      <c r="P97" s="167">
        <v>86.590130000000002</v>
      </c>
    </row>
    <row r="98" spans="2:17">
      <c r="B98" s="167"/>
      <c r="C98" s="170" t="s">
        <v>661</v>
      </c>
      <c r="D98" s="170"/>
      <c r="E98" s="170">
        <v>0</v>
      </c>
      <c r="F98" s="170">
        <v>0</v>
      </c>
      <c r="G98" s="170">
        <v>61.980029999999999</v>
      </c>
      <c r="H98" s="170">
        <v>86.23</v>
      </c>
      <c r="I98" s="170">
        <v>86.416169999999994</v>
      </c>
      <c r="J98" s="170">
        <v>87.43</v>
      </c>
      <c r="K98" s="170">
        <v>86.482849999999999</v>
      </c>
      <c r="L98" s="170">
        <v>85.55659</v>
      </c>
      <c r="M98" s="170">
        <v>82.828530000000001</v>
      </c>
      <c r="N98" s="170">
        <v>0</v>
      </c>
      <c r="O98" s="170">
        <v>86.472759999999994</v>
      </c>
      <c r="P98" s="170">
        <v>86.590130000000002</v>
      </c>
    </row>
    <row r="99" spans="2:17">
      <c r="B99" s="172" t="s">
        <v>691</v>
      </c>
      <c r="C99" s="172"/>
      <c r="D99" s="172"/>
      <c r="E99" s="173">
        <v>0</v>
      </c>
      <c r="F99" s="173">
        <v>0</v>
      </c>
      <c r="G99" s="173">
        <v>61.980029999999999</v>
      </c>
      <c r="H99" s="173">
        <v>86.23</v>
      </c>
      <c r="I99" s="173">
        <v>86.416169999999994</v>
      </c>
      <c r="J99" s="173">
        <v>87.43</v>
      </c>
      <c r="K99" s="173">
        <v>86.482849999999999</v>
      </c>
      <c r="L99" s="173">
        <v>85.55659</v>
      </c>
      <c r="M99" s="173">
        <v>82.828530000000001</v>
      </c>
      <c r="N99" s="173">
        <v>0</v>
      </c>
      <c r="O99" s="173">
        <v>86.472759999999994</v>
      </c>
      <c r="P99" s="173">
        <v>86.590130000000002</v>
      </c>
    </row>
    <row r="100" spans="2:17" ht="14.25" customHeight="1">
      <c r="B100" s="165" t="s">
        <v>969</v>
      </c>
      <c r="C100" s="165"/>
      <c r="D100" s="165"/>
      <c r="E100" s="165">
        <v>7070.2817500000001</v>
      </c>
      <c r="F100" s="165">
        <v>7146.7645799999982</v>
      </c>
      <c r="G100" s="165">
        <v>7065.4227899999996</v>
      </c>
      <c r="H100" s="165">
        <v>7024.3042300000006</v>
      </c>
      <c r="I100" s="165">
        <v>6908.9537</v>
      </c>
      <c r="J100" s="165">
        <v>7069.9081199999991</v>
      </c>
      <c r="K100" s="165">
        <v>7067.6379900000011</v>
      </c>
      <c r="L100" s="165">
        <v>7073.7192000000014</v>
      </c>
      <c r="M100" s="165">
        <v>7315.8014000000012</v>
      </c>
      <c r="N100" s="165">
        <v>7309.3584400000009</v>
      </c>
      <c r="O100" s="165">
        <v>7426.5747700000002</v>
      </c>
      <c r="P100" s="165">
        <v>7467.44974</v>
      </c>
    </row>
    <row r="101" spans="2:17">
      <c r="B101" s="167"/>
      <c r="C101" s="167"/>
      <c r="D101" s="167"/>
      <c r="E101" s="167"/>
      <c r="F101" s="167"/>
      <c r="G101" s="167"/>
      <c r="H101" s="167"/>
      <c r="I101" s="167"/>
      <c r="J101" s="167"/>
      <c r="K101" s="167"/>
      <c r="L101" s="167"/>
      <c r="M101" s="167"/>
      <c r="N101" s="167"/>
      <c r="O101" s="167"/>
      <c r="P101" s="167"/>
    </row>
    <row r="102" spans="2:17">
      <c r="B102" s="167"/>
      <c r="C102" s="167"/>
      <c r="D102" s="167"/>
      <c r="E102" s="167"/>
      <c r="F102" s="167"/>
      <c r="G102" s="167"/>
      <c r="H102" s="167"/>
      <c r="I102" s="167"/>
      <c r="J102" s="167"/>
      <c r="K102" s="167"/>
      <c r="L102" s="167"/>
      <c r="M102" s="167"/>
      <c r="N102" s="167"/>
      <c r="O102" s="167"/>
      <c r="P102" s="167"/>
    </row>
    <row r="103" spans="2:17">
      <c r="B103" s="76" t="s">
        <v>968</v>
      </c>
      <c r="C103" s="167"/>
      <c r="D103" s="167"/>
      <c r="E103" s="167"/>
      <c r="F103" s="167"/>
      <c r="G103" s="167"/>
      <c r="H103" s="167"/>
      <c r="I103" s="167"/>
      <c r="J103" s="167"/>
      <c r="K103" s="167"/>
      <c r="L103" s="167"/>
      <c r="M103" s="167"/>
      <c r="N103" s="167"/>
      <c r="O103" s="167"/>
      <c r="P103" s="167"/>
    </row>
    <row r="104" spans="2:17">
      <c r="B104" s="167"/>
      <c r="C104" s="167"/>
      <c r="D104" s="167"/>
      <c r="E104" s="167"/>
      <c r="F104" s="167"/>
      <c r="G104" s="167"/>
      <c r="H104" s="167"/>
      <c r="I104" s="167"/>
      <c r="J104" s="167"/>
      <c r="K104" s="167"/>
      <c r="L104" s="167"/>
      <c r="M104" s="167"/>
      <c r="N104" s="167"/>
      <c r="O104" s="167"/>
      <c r="P104" s="167"/>
      <c r="Q104" s="167"/>
    </row>
    <row r="105" spans="2:17">
      <c r="B105" s="167"/>
      <c r="C105" s="167"/>
      <c r="D105" s="167"/>
      <c r="E105" s="167"/>
      <c r="F105" s="167"/>
      <c r="G105" s="167"/>
      <c r="H105" s="167"/>
      <c r="I105" s="167"/>
      <c r="J105" s="167"/>
      <c r="K105" s="167"/>
      <c r="L105" s="167"/>
      <c r="M105" s="167"/>
      <c r="N105" s="167"/>
      <c r="O105" s="167"/>
      <c r="P105" s="167"/>
      <c r="Q105" s="167"/>
    </row>
    <row r="106" spans="2:17">
      <c r="B106" s="167"/>
      <c r="C106" s="167"/>
      <c r="D106" s="167"/>
      <c r="E106" s="167"/>
      <c r="F106" s="167"/>
      <c r="G106" s="167"/>
      <c r="H106" s="167"/>
      <c r="I106" s="167"/>
      <c r="J106" s="167"/>
      <c r="K106" s="167"/>
      <c r="L106" s="167"/>
      <c r="M106" s="167"/>
      <c r="N106" s="167"/>
      <c r="O106" s="167"/>
      <c r="P106" s="167"/>
      <c r="Q106" s="167"/>
    </row>
    <row r="107" spans="2:17">
      <c r="B107" s="174"/>
      <c r="C107" s="175"/>
      <c r="D107" s="175"/>
      <c r="E107" s="174"/>
      <c r="F107" s="174"/>
      <c r="G107" s="174"/>
      <c r="H107" s="174"/>
      <c r="I107" s="174"/>
      <c r="J107" s="174"/>
      <c r="K107" s="174"/>
      <c r="L107" s="174"/>
      <c r="M107" s="174"/>
      <c r="N107" s="174"/>
      <c r="O107" s="174"/>
      <c r="P107" s="174"/>
      <c r="Q107" s="174"/>
    </row>
    <row r="109" spans="2:17">
      <c r="B109" s="164"/>
    </row>
  </sheetData>
  <mergeCells count="1">
    <mergeCell ref="B5:H5"/>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907FF7-0914-42AF-B674-88EEACD2061E}">
  <dimension ref="B2:K328"/>
  <sheetViews>
    <sheetView showGridLines="0" showRowColHeaders="0" workbookViewId="0">
      <selection activeCell="C4" sqref="C4"/>
    </sheetView>
  </sheetViews>
  <sheetFormatPr baseColWidth="10" defaultRowHeight="15"/>
  <cols>
    <col min="1" max="1" width="3.28515625" customWidth="1"/>
    <col min="2" max="2" width="5.28515625" customWidth="1"/>
    <col min="3" max="3" width="41.7109375" customWidth="1"/>
    <col min="4" max="4" width="24.42578125" bestFit="1" customWidth="1"/>
    <col min="5" max="5" width="10.7109375" style="30" customWidth="1"/>
    <col min="6" max="6" width="23.28515625" style="30" bestFit="1" customWidth="1"/>
    <col min="7" max="7" width="17.7109375" style="30" customWidth="1"/>
    <col min="8" max="8" width="11.42578125" customWidth="1"/>
    <col min="9" max="9" width="11.140625" customWidth="1"/>
    <col min="10" max="10" width="12.85546875" style="4" customWidth="1"/>
    <col min="11" max="11" width="14.28515625" customWidth="1"/>
    <col min="13" max="13" width="12.5703125" customWidth="1"/>
    <col min="22" max="22" width="12.140625" customWidth="1"/>
  </cols>
  <sheetData>
    <row r="2" spans="2:11">
      <c r="B2" s="2" t="s">
        <v>828</v>
      </c>
      <c r="C2" s="2"/>
      <c r="D2" s="2"/>
      <c r="E2" s="27"/>
      <c r="F2" s="27"/>
      <c r="G2" s="27"/>
      <c r="H2" s="2"/>
      <c r="I2" s="2"/>
    </row>
    <row r="3" spans="2:11" ht="24.6" customHeight="1" thickBot="1">
      <c r="B3" s="3">
        <v>2022</v>
      </c>
      <c r="C3" s="3"/>
      <c r="D3" s="3"/>
      <c r="E3" s="28"/>
      <c r="F3" s="28"/>
      <c r="G3" s="28"/>
      <c r="H3" s="3"/>
      <c r="I3" s="3"/>
    </row>
    <row r="4" spans="2:11" ht="15.75" thickTop="1">
      <c r="B4" s="1"/>
      <c r="C4" s="1"/>
      <c r="D4" s="1"/>
      <c r="E4" s="29"/>
      <c r="F4" s="29"/>
      <c r="G4" s="29"/>
      <c r="H4" s="1"/>
      <c r="I4" s="1"/>
      <c r="J4" s="5"/>
      <c r="K4" s="1"/>
    </row>
    <row r="5" spans="2:11">
      <c r="B5" s="11" t="s">
        <v>5</v>
      </c>
    </row>
    <row r="6" spans="2:11" ht="15.75" thickBot="1">
      <c r="B6" s="11"/>
    </row>
    <row r="7" spans="2:11" ht="36.6" customHeight="1" thickTop="1" thickBot="1">
      <c r="C7" s="31" t="s">
        <v>6</v>
      </c>
      <c r="D7" s="31" t="s">
        <v>7</v>
      </c>
      <c r="E7" s="31" t="s">
        <v>8</v>
      </c>
      <c r="F7" s="31" t="s">
        <v>9</v>
      </c>
      <c r="G7" s="31" t="s">
        <v>10</v>
      </c>
      <c r="H7" s="31" t="s">
        <v>11</v>
      </c>
      <c r="I7" s="31" t="s">
        <v>12</v>
      </c>
      <c r="J7" s="31" t="s">
        <v>13</v>
      </c>
      <c r="K7" s="32" t="s">
        <v>14</v>
      </c>
    </row>
    <row r="8" spans="2:11" ht="15.75" thickTop="1">
      <c r="C8" s="33" t="s">
        <v>15</v>
      </c>
      <c r="D8" s="33" t="s">
        <v>16</v>
      </c>
      <c r="E8" s="34" t="s">
        <v>17</v>
      </c>
      <c r="F8" s="34" t="s">
        <v>18</v>
      </c>
      <c r="G8" s="34" t="s">
        <v>19</v>
      </c>
      <c r="H8" s="33">
        <v>124.57000000000001</v>
      </c>
      <c r="I8" s="33">
        <v>39.97</v>
      </c>
      <c r="J8" s="35">
        <v>2535.1374999999998</v>
      </c>
      <c r="K8" s="17">
        <f>+I8/I$322</f>
        <v>1.4868021664087603E-2</v>
      </c>
    </row>
    <row r="9" spans="2:11">
      <c r="C9" s="33" t="s">
        <v>15</v>
      </c>
      <c r="D9" s="33" t="s">
        <v>16</v>
      </c>
      <c r="E9" s="34" t="s">
        <v>17</v>
      </c>
      <c r="F9" s="34" t="s">
        <v>20</v>
      </c>
      <c r="G9" s="34" t="s">
        <v>21</v>
      </c>
      <c r="H9" s="33">
        <v>0.12</v>
      </c>
      <c r="I9" s="33">
        <v>0.44</v>
      </c>
      <c r="J9" s="35">
        <v>5.7675000000000001</v>
      </c>
      <c r="K9" s="17">
        <f t="shared" ref="K9:K72" si="0">+I9/I$322</f>
        <v>1.6367099154862509E-4</v>
      </c>
    </row>
    <row r="10" spans="2:11">
      <c r="C10" s="33" t="s">
        <v>15</v>
      </c>
      <c r="D10" s="33" t="s">
        <v>16</v>
      </c>
      <c r="E10" s="34" t="s">
        <v>17</v>
      </c>
      <c r="F10" s="34" t="s">
        <v>22</v>
      </c>
      <c r="G10" s="34" t="s">
        <v>21</v>
      </c>
      <c r="H10" s="33">
        <v>0.05</v>
      </c>
      <c r="I10" s="33">
        <v>0.01</v>
      </c>
      <c r="J10" s="35">
        <v>1.1625000000000001</v>
      </c>
      <c r="K10" s="17">
        <f t="shared" si="0"/>
        <v>3.7197952624687522E-6</v>
      </c>
    </row>
    <row r="11" spans="2:11">
      <c r="C11" s="33" t="s">
        <v>844</v>
      </c>
      <c r="D11" s="33" t="s">
        <v>23</v>
      </c>
      <c r="E11" s="34" t="s">
        <v>17</v>
      </c>
      <c r="F11" s="34" t="s">
        <v>24</v>
      </c>
      <c r="G11" s="34" t="s">
        <v>21</v>
      </c>
      <c r="H11" s="33">
        <v>9.4</v>
      </c>
      <c r="I11" s="33">
        <v>8.23</v>
      </c>
      <c r="J11" s="35">
        <v>150.63499999999999</v>
      </c>
      <c r="K11" s="17">
        <f t="shared" si="0"/>
        <v>3.0613915010117834E-3</v>
      </c>
    </row>
    <row r="12" spans="2:11">
      <c r="C12" s="33" t="s">
        <v>25</v>
      </c>
      <c r="D12" s="33" t="s">
        <v>26</v>
      </c>
      <c r="E12" s="34" t="s">
        <v>17</v>
      </c>
      <c r="F12" s="34" t="s">
        <v>27</v>
      </c>
      <c r="G12" s="34" t="s">
        <v>21</v>
      </c>
      <c r="H12" s="33">
        <v>16.29</v>
      </c>
      <c r="I12" s="33">
        <v>13.95</v>
      </c>
      <c r="J12" s="35">
        <v>381.34750000000003</v>
      </c>
      <c r="K12" s="17">
        <f t="shared" si="0"/>
        <v>5.1891143911439088E-3</v>
      </c>
    </row>
    <row r="13" spans="2:11">
      <c r="C13" s="33" t="s">
        <v>845</v>
      </c>
      <c r="D13" s="33" t="s">
        <v>26</v>
      </c>
      <c r="E13" s="34" t="s">
        <v>28</v>
      </c>
      <c r="F13" s="34" t="s">
        <v>29</v>
      </c>
      <c r="G13" s="34" t="s">
        <v>29</v>
      </c>
      <c r="H13" s="33">
        <v>122.29</v>
      </c>
      <c r="I13" s="33">
        <v>124.38</v>
      </c>
      <c r="J13" s="35">
        <v>2946.4425000000001</v>
      </c>
      <c r="K13" s="17">
        <f t="shared" si="0"/>
        <v>4.6266813474586339E-2</v>
      </c>
    </row>
    <row r="14" spans="2:11">
      <c r="C14" s="33" t="s">
        <v>845</v>
      </c>
      <c r="D14" s="33" t="s">
        <v>26</v>
      </c>
      <c r="E14" s="34" t="s">
        <v>28</v>
      </c>
      <c r="F14" s="34" t="s">
        <v>30</v>
      </c>
      <c r="G14" s="34" t="s">
        <v>29</v>
      </c>
      <c r="H14" s="33">
        <v>0.17</v>
      </c>
      <c r="I14" s="33">
        <v>0.19</v>
      </c>
      <c r="J14" s="35">
        <v>5.5925000000000002</v>
      </c>
      <c r="K14" s="17">
        <f t="shared" si="0"/>
        <v>7.0676109986906287E-5</v>
      </c>
    </row>
    <row r="15" spans="2:11">
      <c r="C15" s="33" t="s">
        <v>846</v>
      </c>
      <c r="D15" s="33" t="s">
        <v>31</v>
      </c>
      <c r="E15" s="34" t="s">
        <v>17</v>
      </c>
      <c r="F15" s="34" t="s">
        <v>32</v>
      </c>
      <c r="G15" s="34" t="s">
        <v>21</v>
      </c>
      <c r="H15" s="33">
        <v>0.09</v>
      </c>
      <c r="I15" s="33">
        <v>0.11</v>
      </c>
      <c r="J15" s="35">
        <v>7.85</v>
      </c>
      <c r="K15" s="17">
        <f t="shared" si="0"/>
        <v>4.0917747887156273E-5</v>
      </c>
    </row>
    <row r="16" spans="2:11">
      <c r="C16" s="33" t="s">
        <v>846</v>
      </c>
      <c r="D16" s="33" t="s">
        <v>31</v>
      </c>
      <c r="E16" s="34" t="s">
        <v>17</v>
      </c>
      <c r="F16" s="34" t="s">
        <v>33</v>
      </c>
      <c r="G16" s="34" t="s">
        <v>19</v>
      </c>
      <c r="H16" s="33">
        <v>0.19</v>
      </c>
      <c r="I16" s="33">
        <v>0.2</v>
      </c>
      <c r="J16" s="35">
        <v>28.407499999999999</v>
      </c>
      <c r="K16" s="17">
        <f t="shared" si="0"/>
        <v>7.4395905249375049E-5</v>
      </c>
    </row>
    <row r="17" spans="3:11">
      <c r="C17" s="33" t="s">
        <v>846</v>
      </c>
      <c r="D17" s="33" t="s">
        <v>31</v>
      </c>
      <c r="E17" s="34" t="s">
        <v>17</v>
      </c>
      <c r="F17" s="34" t="s">
        <v>34</v>
      </c>
      <c r="G17" s="34" t="s">
        <v>35</v>
      </c>
      <c r="H17" s="33">
        <v>1.75</v>
      </c>
      <c r="I17" s="33">
        <v>1.23</v>
      </c>
      <c r="J17" s="35">
        <v>73.36</v>
      </c>
      <c r="K17" s="17">
        <f t="shared" si="0"/>
        <v>4.575348172836565E-4</v>
      </c>
    </row>
    <row r="18" spans="3:11">
      <c r="C18" s="33" t="s">
        <v>846</v>
      </c>
      <c r="D18" s="33" t="s">
        <v>31</v>
      </c>
      <c r="E18" s="34" t="s">
        <v>28</v>
      </c>
      <c r="F18" s="34" t="s">
        <v>36</v>
      </c>
      <c r="G18" s="34" t="s">
        <v>29</v>
      </c>
      <c r="H18" s="33">
        <v>0.02</v>
      </c>
      <c r="I18" s="33">
        <v>0.03</v>
      </c>
      <c r="J18" s="35">
        <v>0.58750000000000002</v>
      </c>
      <c r="K18" s="17">
        <f t="shared" si="0"/>
        <v>1.1159385787406257E-5</v>
      </c>
    </row>
    <row r="19" spans="3:11">
      <c r="C19" s="33" t="s">
        <v>847</v>
      </c>
      <c r="D19" s="33" t="s">
        <v>37</v>
      </c>
      <c r="E19" s="34" t="s">
        <v>28</v>
      </c>
      <c r="F19" s="34" t="s">
        <v>38</v>
      </c>
      <c r="G19" s="34" t="s">
        <v>39</v>
      </c>
      <c r="H19" s="33">
        <v>4.79</v>
      </c>
      <c r="I19" s="33">
        <v>4.4000000000000004</v>
      </c>
      <c r="J19" s="35">
        <v>108.91</v>
      </c>
      <c r="K19" s="17">
        <f t="shared" si="0"/>
        <v>1.6367099154862511E-3</v>
      </c>
    </row>
    <row r="20" spans="3:11">
      <c r="C20" s="33" t="s">
        <v>40</v>
      </c>
      <c r="D20" s="33" t="s">
        <v>37</v>
      </c>
      <c r="E20" s="34" t="s">
        <v>41</v>
      </c>
      <c r="F20" s="34" t="s">
        <v>42</v>
      </c>
      <c r="G20" s="34" t="s">
        <v>43</v>
      </c>
      <c r="H20" s="33">
        <v>22.94</v>
      </c>
      <c r="I20" s="33">
        <v>12.77</v>
      </c>
      <c r="J20" s="35">
        <v>507.755</v>
      </c>
      <c r="K20" s="17">
        <f t="shared" si="0"/>
        <v>4.7501785501725966E-3</v>
      </c>
    </row>
    <row r="21" spans="3:11">
      <c r="C21" s="33" t="s">
        <v>40</v>
      </c>
      <c r="D21" s="33" t="s">
        <v>37</v>
      </c>
      <c r="E21" s="34" t="s">
        <v>41</v>
      </c>
      <c r="F21" s="34" t="s">
        <v>44</v>
      </c>
      <c r="G21" s="34" t="s">
        <v>45</v>
      </c>
      <c r="H21" s="33">
        <v>19.48</v>
      </c>
      <c r="I21" s="33">
        <v>11.4</v>
      </c>
      <c r="J21" s="35">
        <v>410.315</v>
      </c>
      <c r="K21" s="17">
        <f t="shared" si="0"/>
        <v>4.2405665992143781E-3</v>
      </c>
    </row>
    <row r="22" spans="3:11">
      <c r="C22" s="33" t="s">
        <v>942</v>
      </c>
      <c r="D22" s="33" t="s">
        <v>941</v>
      </c>
      <c r="E22" s="34" t="s">
        <v>17</v>
      </c>
      <c r="F22" s="34" t="s">
        <v>46</v>
      </c>
      <c r="G22" s="34" t="s">
        <v>21</v>
      </c>
      <c r="H22" s="33">
        <v>3.4</v>
      </c>
      <c r="I22" s="33">
        <v>3.4</v>
      </c>
      <c r="J22" s="35">
        <v>83.342500000000001</v>
      </c>
      <c r="K22" s="17">
        <f t="shared" si="0"/>
        <v>1.2647303892393757E-3</v>
      </c>
    </row>
    <row r="23" spans="3:11">
      <c r="C23" s="33" t="s">
        <v>942</v>
      </c>
      <c r="D23" s="33" t="s">
        <v>941</v>
      </c>
      <c r="E23" s="34" t="s">
        <v>17</v>
      </c>
      <c r="F23" s="34" t="s">
        <v>22</v>
      </c>
      <c r="G23" s="34" t="s">
        <v>47</v>
      </c>
      <c r="H23" s="33">
        <v>4.4000000000000004</v>
      </c>
      <c r="I23" s="33">
        <v>5.28</v>
      </c>
      <c r="J23" s="35">
        <v>128.185</v>
      </c>
      <c r="K23" s="17">
        <f t="shared" si="0"/>
        <v>1.9640518985835011E-3</v>
      </c>
    </row>
    <row r="24" spans="3:11">
      <c r="C24" s="33" t="s">
        <v>942</v>
      </c>
      <c r="D24" s="33" t="s">
        <v>941</v>
      </c>
      <c r="E24" s="34" t="s">
        <v>17</v>
      </c>
      <c r="F24" s="34" t="s">
        <v>48</v>
      </c>
      <c r="G24" s="34" t="s">
        <v>21</v>
      </c>
      <c r="H24" s="33">
        <v>0</v>
      </c>
      <c r="I24" s="33">
        <v>0</v>
      </c>
      <c r="J24" s="35">
        <v>0</v>
      </c>
      <c r="K24" s="17">
        <f t="shared" si="0"/>
        <v>0</v>
      </c>
    </row>
    <row r="25" spans="3:11">
      <c r="C25" s="33" t="s">
        <v>942</v>
      </c>
      <c r="D25" s="33" t="s">
        <v>941</v>
      </c>
      <c r="E25" s="34" t="s">
        <v>17</v>
      </c>
      <c r="F25" s="34" t="s">
        <v>49</v>
      </c>
      <c r="G25" s="34" t="s">
        <v>21</v>
      </c>
      <c r="H25" s="33">
        <v>2.58</v>
      </c>
      <c r="I25" s="33">
        <v>3.27</v>
      </c>
      <c r="J25" s="35">
        <v>82.034999999999997</v>
      </c>
      <c r="K25" s="17">
        <f t="shared" si="0"/>
        <v>1.216373050827282E-3</v>
      </c>
    </row>
    <row r="26" spans="3:11">
      <c r="C26" s="33" t="s">
        <v>943</v>
      </c>
      <c r="D26" s="33" t="s">
        <v>26</v>
      </c>
      <c r="E26" s="34" t="s">
        <v>28</v>
      </c>
      <c r="F26" s="34" t="s">
        <v>50</v>
      </c>
      <c r="G26" s="34" t="s">
        <v>51</v>
      </c>
      <c r="H26" s="33">
        <v>123.13999999999999</v>
      </c>
      <c r="I26" s="33">
        <v>123.33</v>
      </c>
      <c r="J26" s="35">
        <v>2945.83</v>
      </c>
      <c r="K26" s="17">
        <f t="shared" si="0"/>
        <v>4.587623497202712E-2</v>
      </c>
    </row>
    <row r="27" spans="3:11">
      <c r="C27" s="33" t="s">
        <v>851</v>
      </c>
      <c r="D27" s="33" t="s">
        <v>26</v>
      </c>
      <c r="E27" s="34" t="s">
        <v>17</v>
      </c>
      <c r="F27" s="34" t="s">
        <v>52</v>
      </c>
      <c r="G27" s="34" t="s">
        <v>53</v>
      </c>
      <c r="H27" s="33">
        <v>19.970000000000002</v>
      </c>
      <c r="I27" s="33">
        <v>14.16</v>
      </c>
      <c r="J27" s="35">
        <v>406.25749999999999</v>
      </c>
      <c r="K27" s="17">
        <f t="shared" si="0"/>
        <v>5.2672300916557536E-3</v>
      </c>
    </row>
    <row r="28" spans="3:11">
      <c r="C28" s="33" t="s">
        <v>944</v>
      </c>
      <c r="D28" s="33" t="s">
        <v>26</v>
      </c>
      <c r="E28" s="34" t="s">
        <v>17</v>
      </c>
      <c r="F28" s="34" t="s">
        <v>55</v>
      </c>
      <c r="G28" s="34" t="s">
        <v>21</v>
      </c>
      <c r="H28" s="33">
        <v>16.61</v>
      </c>
      <c r="I28" s="33">
        <v>15.51</v>
      </c>
      <c r="J28" s="35">
        <v>355.13</v>
      </c>
      <c r="K28" s="17">
        <f t="shared" si="0"/>
        <v>5.7694024520890345E-3</v>
      </c>
    </row>
    <row r="29" spans="3:11">
      <c r="C29" s="33" t="s">
        <v>945</v>
      </c>
      <c r="D29" s="33" t="s">
        <v>26</v>
      </c>
      <c r="E29" s="34" t="s">
        <v>17</v>
      </c>
      <c r="F29" s="34" t="s">
        <v>56</v>
      </c>
      <c r="G29" s="34" t="s">
        <v>57</v>
      </c>
      <c r="H29" s="33">
        <v>7.67</v>
      </c>
      <c r="I29" s="33">
        <v>7.4</v>
      </c>
      <c r="J29" s="35">
        <v>182.11750000000001</v>
      </c>
      <c r="K29" s="17">
        <f t="shared" si="0"/>
        <v>2.7526484942268768E-3</v>
      </c>
    </row>
    <row r="30" spans="3:11">
      <c r="C30" s="33" t="s">
        <v>946</v>
      </c>
      <c r="D30" s="33" t="s">
        <v>58</v>
      </c>
      <c r="E30" s="34" t="s">
        <v>17</v>
      </c>
      <c r="F30" s="34" t="s">
        <v>59</v>
      </c>
      <c r="G30" s="34" t="s">
        <v>21</v>
      </c>
      <c r="H30" s="33">
        <v>0.47</v>
      </c>
      <c r="I30" s="33">
        <v>0.12</v>
      </c>
      <c r="J30" s="35">
        <v>11.012499999999999</v>
      </c>
      <c r="K30" s="17">
        <f t="shared" si="0"/>
        <v>4.4637543149625028E-5</v>
      </c>
    </row>
    <row r="31" spans="3:11">
      <c r="C31" s="33" t="s">
        <v>946</v>
      </c>
      <c r="D31" s="33" t="s">
        <v>58</v>
      </c>
      <c r="E31" s="34" t="s">
        <v>17</v>
      </c>
      <c r="F31" s="34" t="s">
        <v>60</v>
      </c>
      <c r="G31" s="34" t="s">
        <v>21</v>
      </c>
      <c r="H31" s="33">
        <v>0.03</v>
      </c>
      <c r="I31" s="33">
        <v>0.03</v>
      </c>
      <c r="J31" s="35">
        <v>0.95</v>
      </c>
      <c r="K31" s="17">
        <f t="shared" si="0"/>
        <v>1.1159385787406257E-5</v>
      </c>
    </row>
    <row r="32" spans="3:11">
      <c r="C32" s="33" t="s">
        <v>946</v>
      </c>
      <c r="D32" s="33" t="s">
        <v>58</v>
      </c>
      <c r="E32" s="34" t="s">
        <v>17</v>
      </c>
      <c r="F32" s="34" t="s">
        <v>61</v>
      </c>
      <c r="G32" s="34" t="s">
        <v>21</v>
      </c>
      <c r="H32" s="33">
        <v>0.05</v>
      </c>
      <c r="I32" s="33">
        <v>7.0000000000000007E-2</v>
      </c>
      <c r="J32" s="35">
        <v>1.48</v>
      </c>
      <c r="K32" s="17">
        <f t="shared" si="0"/>
        <v>2.6038566837281269E-5</v>
      </c>
    </row>
    <row r="33" spans="3:11">
      <c r="C33" s="33" t="s">
        <v>946</v>
      </c>
      <c r="D33" s="33" t="s">
        <v>58</v>
      </c>
      <c r="E33" s="34" t="s">
        <v>17</v>
      </c>
      <c r="F33" s="34" t="s">
        <v>62</v>
      </c>
      <c r="G33" s="34" t="s">
        <v>21</v>
      </c>
      <c r="H33" s="33">
        <v>2.2799999999999998</v>
      </c>
      <c r="I33" s="33">
        <v>4.03</v>
      </c>
      <c r="J33" s="35">
        <v>105.6575</v>
      </c>
      <c r="K33" s="17">
        <f t="shared" si="0"/>
        <v>1.4990774907749072E-3</v>
      </c>
    </row>
    <row r="34" spans="3:11">
      <c r="C34" s="33" t="s">
        <v>946</v>
      </c>
      <c r="D34" s="33" t="s">
        <v>58</v>
      </c>
      <c r="E34" s="34" t="s">
        <v>41</v>
      </c>
      <c r="F34" s="34" t="s">
        <v>63</v>
      </c>
      <c r="G34" s="34" t="s">
        <v>43</v>
      </c>
      <c r="H34" s="33">
        <v>2.31</v>
      </c>
      <c r="I34" s="33">
        <v>2.4300000000000002</v>
      </c>
      <c r="J34" s="35">
        <v>50.42</v>
      </c>
      <c r="K34" s="17">
        <f t="shared" si="0"/>
        <v>9.039102487799069E-4</v>
      </c>
    </row>
    <row r="35" spans="3:11">
      <c r="C35" s="33" t="s">
        <v>946</v>
      </c>
      <c r="D35" s="33" t="s">
        <v>58</v>
      </c>
      <c r="E35" s="34" t="s">
        <v>28</v>
      </c>
      <c r="F35" s="34" t="s">
        <v>64</v>
      </c>
      <c r="G35" s="34" t="s">
        <v>65</v>
      </c>
      <c r="H35" s="33">
        <v>0.22</v>
      </c>
      <c r="I35" s="33">
        <v>0.2</v>
      </c>
      <c r="J35" s="35">
        <v>11.6625</v>
      </c>
      <c r="K35" s="17">
        <f t="shared" si="0"/>
        <v>7.4395905249375049E-5</v>
      </c>
    </row>
    <row r="36" spans="3:11">
      <c r="C36" s="33" t="s">
        <v>946</v>
      </c>
      <c r="D36" s="33" t="s">
        <v>58</v>
      </c>
      <c r="E36" s="34" t="s">
        <v>28</v>
      </c>
      <c r="F36" s="34" t="s">
        <v>66</v>
      </c>
      <c r="G36" s="34" t="s">
        <v>65</v>
      </c>
      <c r="H36" s="33">
        <v>0.32</v>
      </c>
      <c r="I36" s="33">
        <v>0.12</v>
      </c>
      <c r="J36" s="35">
        <v>9.9175000000000004</v>
      </c>
      <c r="K36" s="17">
        <f t="shared" si="0"/>
        <v>4.4637543149625028E-5</v>
      </c>
    </row>
    <row r="37" spans="3:11">
      <c r="C37" s="33" t="s">
        <v>947</v>
      </c>
      <c r="D37" s="33" t="s">
        <v>31</v>
      </c>
      <c r="E37" s="34" t="s">
        <v>17</v>
      </c>
      <c r="F37" s="34" t="s">
        <v>32</v>
      </c>
      <c r="G37" s="34" t="s">
        <v>21</v>
      </c>
      <c r="H37" s="33">
        <v>0.08</v>
      </c>
      <c r="I37" s="33">
        <v>0.09</v>
      </c>
      <c r="J37" s="35">
        <v>2.165</v>
      </c>
      <c r="K37" s="17">
        <f t="shared" si="0"/>
        <v>3.3478157362218769E-5</v>
      </c>
    </row>
    <row r="38" spans="3:11">
      <c r="C38" s="33" t="s">
        <v>947</v>
      </c>
      <c r="D38" s="33" t="s">
        <v>31</v>
      </c>
      <c r="E38" s="34" t="s">
        <v>17</v>
      </c>
      <c r="F38" s="34" t="s">
        <v>67</v>
      </c>
      <c r="G38" s="34" t="s">
        <v>35</v>
      </c>
      <c r="H38" s="33">
        <v>0.62</v>
      </c>
      <c r="I38" s="33">
        <v>0.96</v>
      </c>
      <c r="J38" s="35">
        <v>82.857500000000016</v>
      </c>
      <c r="K38" s="17">
        <f t="shared" si="0"/>
        <v>3.5710034519700022E-4</v>
      </c>
    </row>
    <row r="39" spans="3:11">
      <c r="C39" s="33" t="s">
        <v>947</v>
      </c>
      <c r="D39" s="33" t="s">
        <v>31</v>
      </c>
      <c r="E39" s="34" t="s">
        <v>41</v>
      </c>
      <c r="F39" s="34" t="s">
        <v>68</v>
      </c>
      <c r="G39" s="34" t="s">
        <v>43</v>
      </c>
      <c r="H39" s="33">
        <v>0</v>
      </c>
      <c r="I39" s="33">
        <v>0.21</v>
      </c>
      <c r="J39" s="35">
        <v>1.6775</v>
      </c>
      <c r="K39" s="17">
        <f t="shared" si="0"/>
        <v>7.8115700511843797E-5</v>
      </c>
    </row>
    <row r="40" spans="3:11">
      <c r="C40" s="33" t="s">
        <v>69</v>
      </c>
      <c r="D40" s="33" t="s">
        <v>70</v>
      </c>
      <c r="E40" s="34" t="s">
        <v>17</v>
      </c>
      <c r="F40" s="34" t="s">
        <v>71</v>
      </c>
      <c r="G40" s="34" t="s">
        <v>19</v>
      </c>
      <c r="H40" s="33">
        <v>0.45</v>
      </c>
      <c r="I40" s="33">
        <v>0.47</v>
      </c>
      <c r="J40" s="35">
        <v>10.955</v>
      </c>
      <c r="K40" s="17">
        <f t="shared" si="0"/>
        <v>1.7483037733603135E-4</v>
      </c>
    </row>
    <row r="41" spans="3:11">
      <c r="C41" s="33" t="s">
        <v>69</v>
      </c>
      <c r="D41" s="33" t="s">
        <v>70</v>
      </c>
      <c r="E41" s="34" t="s">
        <v>17</v>
      </c>
      <c r="F41" s="34" t="s">
        <v>72</v>
      </c>
      <c r="G41" s="34" t="s">
        <v>21</v>
      </c>
      <c r="H41" s="33">
        <v>0.48</v>
      </c>
      <c r="I41" s="33">
        <v>0.47</v>
      </c>
      <c r="J41" s="35">
        <v>11.57</v>
      </c>
      <c r="K41" s="17">
        <f t="shared" si="0"/>
        <v>1.7483037733603135E-4</v>
      </c>
    </row>
    <row r="42" spans="3:11">
      <c r="C42" s="33" t="s">
        <v>69</v>
      </c>
      <c r="D42" s="33" t="s">
        <v>70</v>
      </c>
      <c r="E42" s="34" t="s">
        <v>41</v>
      </c>
      <c r="F42" s="34" t="s">
        <v>73</v>
      </c>
      <c r="G42" s="34" t="s">
        <v>43</v>
      </c>
      <c r="H42" s="33">
        <v>0.97</v>
      </c>
      <c r="I42" s="33">
        <v>0.74</v>
      </c>
      <c r="J42" s="35">
        <v>21.537500000000001</v>
      </c>
      <c r="K42" s="17">
        <f t="shared" si="0"/>
        <v>2.7526484942268768E-4</v>
      </c>
    </row>
    <row r="43" spans="3:11">
      <c r="C43" s="33" t="s">
        <v>289</v>
      </c>
      <c r="D43" s="33" t="s">
        <v>75</v>
      </c>
      <c r="E43" s="34" t="s">
        <v>41</v>
      </c>
      <c r="F43" s="34" t="s">
        <v>76</v>
      </c>
      <c r="G43" s="34" t="s">
        <v>45</v>
      </c>
      <c r="H43" s="33">
        <v>5.31</v>
      </c>
      <c r="I43" s="33">
        <v>4.9400000000000004</v>
      </c>
      <c r="J43" s="35">
        <v>205.39250000000001</v>
      </c>
      <c r="K43" s="17">
        <f t="shared" si="0"/>
        <v>1.8375788596595637E-3</v>
      </c>
    </row>
    <row r="44" spans="3:11">
      <c r="C44" s="33" t="s">
        <v>853</v>
      </c>
      <c r="D44" s="33" t="s">
        <v>26</v>
      </c>
      <c r="E44" s="34" t="s">
        <v>17</v>
      </c>
      <c r="F44" s="34" t="s">
        <v>77</v>
      </c>
      <c r="G44" s="34" t="s">
        <v>53</v>
      </c>
      <c r="H44" s="33">
        <v>33.07</v>
      </c>
      <c r="I44" s="33">
        <v>30.5</v>
      </c>
      <c r="J44" s="35">
        <v>791.85749999999996</v>
      </c>
      <c r="K44" s="17">
        <f t="shared" si="0"/>
        <v>1.1345375550529694E-2</v>
      </c>
    </row>
    <row r="45" spans="3:11">
      <c r="C45" s="33" t="s">
        <v>853</v>
      </c>
      <c r="D45" s="33" t="s">
        <v>26</v>
      </c>
      <c r="E45" s="34" t="s">
        <v>17</v>
      </c>
      <c r="F45" s="34" t="s">
        <v>78</v>
      </c>
      <c r="G45" s="34" t="s">
        <v>53</v>
      </c>
      <c r="H45" s="33">
        <v>0</v>
      </c>
      <c r="I45" s="33">
        <v>0</v>
      </c>
      <c r="J45" s="35">
        <v>0</v>
      </c>
      <c r="K45" s="17">
        <f t="shared" si="0"/>
        <v>0</v>
      </c>
    </row>
    <row r="46" spans="3:11">
      <c r="C46" s="33" t="s">
        <v>854</v>
      </c>
      <c r="D46" s="33" t="s">
        <v>26</v>
      </c>
      <c r="E46" s="34" t="s">
        <v>17</v>
      </c>
      <c r="F46" s="34" t="s">
        <v>79</v>
      </c>
      <c r="G46" s="34" t="s">
        <v>53</v>
      </c>
      <c r="H46" s="33">
        <v>1.27</v>
      </c>
      <c r="I46" s="33">
        <v>1.6</v>
      </c>
      <c r="J46" s="35">
        <v>33.1875</v>
      </c>
      <c r="K46" s="17">
        <f t="shared" si="0"/>
        <v>5.9516724199500039E-4</v>
      </c>
    </row>
    <row r="47" spans="3:11">
      <c r="C47" s="33" t="s">
        <v>854</v>
      </c>
      <c r="D47" s="33" t="s">
        <v>26</v>
      </c>
      <c r="E47" s="34" t="s">
        <v>17</v>
      </c>
      <c r="F47" s="34" t="s">
        <v>80</v>
      </c>
      <c r="G47" s="34" t="s">
        <v>53</v>
      </c>
      <c r="H47" s="33">
        <v>12.7</v>
      </c>
      <c r="I47" s="33">
        <v>11.54</v>
      </c>
      <c r="J47" s="35">
        <v>287.13</v>
      </c>
      <c r="K47" s="17">
        <f t="shared" si="0"/>
        <v>4.2926437328889401E-3</v>
      </c>
    </row>
    <row r="48" spans="3:11">
      <c r="C48" s="33" t="s">
        <v>854</v>
      </c>
      <c r="D48" s="33" t="s">
        <v>26</v>
      </c>
      <c r="E48" s="34" t="s">
        <v>17</v>
      </c>
      <c r="F48" s="34" t="s">
        <v>81</v>
      </c>
      <c r="G48" s="34" t="s">
        <v>53</v>
      </c>
      <c r="H48" s="33">
        <v>1.45</v>
      </c>
      <c r="I48" s="33">
        <v>1.26</v>
      </c>
      <c r="J48" s="35">
        <v>31.574999999999999</v>
      </c>
      <c r="K48" s="17">
        <f t="shared" si="0"/>
        <v>4.6869420307106281E-4</v>
      </c>
    </row>
    <row r="49" spans="3:11">
      <c r="C49" s="33" t="s">
        <v>82</v>
      </c>
      <c r="D49" s="33" t="s">
        <v>83</v>
      </c>
      <c r="E49" s="34" t="s">
        <v>17</v>
      </c>
      <c r="F49" s="34" t="s">
        <v>84</v>
      </c>
      <c r="G49" s="34" t="s">
        <v>21</v>
      </c>
      <c r="H49" s="33">
        <v>0.47</v>
      </c>
      <c r="I49" s="33">
        <v>0.52</v>
      </c>
      <c r="J49" s="35">
        <v>12.352499999999999</v>
      </c>
      <c r="K49" s="17">
        <f t="shared" si="0"/>
        <v>1.9342935364837513E-4</v>
      </c>
    </row>
    <row r="50" spans="3:11">
      <c r="C50" s="33" t="s">
        <v>85</v>
      </c>
      <c r="D50" s="33" t="s">
        <v>16</v>
      </c>
      <c r="E50" s="34" t="s">
        <v>17</v>
      </c>
      <c r="F50" s="34" t="s">
        <v>86</v>
      </c>
      <c r="G50" s="34" t="s">
        <v>21</v>
      </c>
      <c r="H50" s="33">
        <v>0.55000000000000004</v>
      </c>
      <c r="I50" s="33">
        <v>0.11</v>
      </c>
      <c r="J50" s="35">
        <v>9.3674999999999997</v>
      </c>
      <c r="K50" s="17">
        <f t="shared" si="0"/>
        <v>4.0917747887156273E-5</v>
      </c>
    </row>
    <row r="51" spans="3:11">
      <c r="C51" s="33" t="s">
        <v>908</v>
      </c>
      <c r="D51" s="33" t="s">
        <v>16</v>
      </c>
      <c r="E51" s="34" t="s">
        <v>17</v>
      </c>
      <c r="F51" s="34" t="s">
        <v>87</v>
      </c>
      <c r="G51" s="34" t="s">
        <v>21</v>
      </c>
      <c r="H51" s="33">
        <v>1.07</v>
      </c>
      <c r="I51" s="33">
        <v>0.76</v>
      </c>
      <c r="J51" s="35">
        <v>37.307499999999997</v>
      </c>
      <c r="K51" s="17">
        <f t="shared" si="0"/>
        <v>2.8270443994762515E-4</v>
      </c>
    </row>
    <row r="52" spans="3:11">
      <c r="C52" s="33" t="s">
        <v>294</v>
      </c>
      <c r="D52" s="33" t="s">
        <v>23</v>
      </c>
      <c r="E52" s="34" t="s">
        <v>17</v>
      </c>
      <c r="F52" s="34" t="s">
        <v>88</v>
      </c>
      <c r="G52" s="34" t="s">
        <v>21</v>
      </c>
      <c r="H52" s="33">
        <v>0.32</v>
      </c>
      <c r="I52" s="33">
        <v>0.3</v>
      </c>
      <c r="J52" s="35">
        <v>7.3775000000000004</v>
      </c>
      <c r="K52" s="17">
        <f t="shared" si="0"/>
        <v>1.1159385787406256E-4</v>
      </c>
    </row>
    <row r="53" spans="3:11">
      <c r="C53" s="33" t="s">
        <v>294</v>
      </c>
      <c r="D53" s="33" t="s">
        <v>23</v>
      </c>
      <c r="E53" s="34" t="s">
        <v>17</v>
      </c>
      <c r="F53" s="34" t="s">
        <v>86</v>
      </c>
      <c r="G53" s="34" t="s">
        <v>21</v>
      </c>
      <c r="H53" s="33">
        <v>0.31</v>
      </c>
      <c r="I53" s="33">
        <v>0.24</v>
      </c>
      <c r="J53" s="35">
        <v>6.0650000000000004</v>
      </c>
      <c r="K53" s="17">
        <f t="shared" si="0"/>
        <v>8.9275086299250056E-5</v>
      </c>
    </row>
    <row r="54" spans="3:11">
      <c r="C54" s="33" t="s">
        <v>294</v>
      </c>
      <c r="D54" s="33" t="s">
        <v>23</v>
      </c>
      <c r="E54" s="34" t="s">
        <v>17</v>
      </c>
      <c r="F54" s="34" t="s">
        <v>89</v>
      </c>
      <c r="G54" s="34" t="s">
        <v>21</v>
      </c>
      <c r="H54" s="33">
        <v>0.38</v>
      </c>
      <c r="I54" s="33">
        <v>0.38</v>
      </c>
      <c r="J54" s="35">
        <v>6.8650000000000002</v>
      </c>
      <c r="K54" s="17">
        <f t="shared" si="0"/>
        <v>1.4135221997381257E-4</v>
      </c>
    </row>
    <row r="55" spans="3:11">
      <c r="C55" s="33" t="s">
        <v>294</v>
      </c>
      <c r="D55" s="33" t="s">
        <v>23</v>
      </c>
      <c r="E55" s="34" t="s">
        <v>17</v>
      </c>
      <c r="F55" s="34" t="s">
        <v>90</v>
      </c>
      <c r="G55" s="34" t="s">
        <v>21</v>
      </c>
      <c r="H55" s="33">
        <v>0.4</v>
      </c>
      <c r="I55" s="33">
        <v>0.39</v>
      </c>
      <c r="J55" s="35">
        <v>8.9425000000000008</v>
      </c>
      <c r="K55" s="17">
        <f t="shared" si="0"/>
        <v>1.4507201523628134E-4</v>
      </c>
    </row>
    <row r="56" spans="3:11">
      <c r="C56" s="33" t="s">
        <v>294</v>
      </c>
      <c r="D56" s="33" t="s">
        <v>23</v>
      </c>
      <c r="E56" s="34" t="s">
        <v>17</v>
      </c>
      <c r="F56" s="34" t="s">
        <v>91</v>
      </c>
      <c r="G56" s="34" t="s">
        <v>21</v>
      </c>
      <c r="H56" s="33">
        <v>0.5</v>
      </c>
      <c r="I56" s="33">
        <v>0.35</v>
      </c>
      <c r="J56" s="35">
        <v>9.36</v>
      </c>
      <c r="K56" s="17">
        <f t="shared" si="0"/>
        <v>1.3019283418640631E-4</v>
      </c>
    </row>
    <row r="57" spans="3:11">
      <c r="C57" s="33" t="s">
        <v>294</v>
      </c>
      <c r="D57" s="33" t="s">
        <v>23</v>
      </c>
      <c r="E57" s="34" t="s">
        <v>17</v>
      </c>
      <c r="F57" s="34" t="s">
        <v>92</v>
      </c>
      <c r="G57" s="34" t="s">
        <v>21</v>
      </c>
      <c r="H57" s="33">
        <v>1.67</v>
      </c>
      <c r="I57" s="33">
        <v>1.23</v>
      </c>
      <c r="J57" s="35">
        <v>36.827500000000001</v>
      </c>
      <c r="K57" s="17">
        <f t="shared" si="0"/>
        <v>4.575348172836565E-4</v>
      </c>
    </row>
    <row r="58" spans="3:11">
      <c r="C58" s="33" t="s">
        <v>294</v>
      </c>
      <c r="D58" s="33" t="s">
        <v>23</v>
      </c>
      <c r="E58" s="34" t="s">
        <v>17</v>
      </c>
      <c r="F58" s="34" t="s">
        <v>93</v>
      </c>
      <c r="G58" s="34" t="s">
        <v>21</v>
      </c>
      <c r="H58" s="33">
        <v>0.13</v>
      </c>
      <c r="I58" s="33">
        <v>0.13</v>
      </c>
      <c r="J58" s="35">
        <v>2.8325</v>
      </c>
      <c r="K58" s="17">
        <f t="shared" si="0"/>
        <v>4.8357338412093783E-5</v>
      </c>
    </row>
    <row r="59" spans="3:11">
      <c r="C59" s="33" t="s">
        <v>294</v>
      </c>
      <c r="D59" s="33" t="s">
        <v>23</v>
      </c>
      <c r="E59" s="34" t="s">
        <v>17</v>
      </c>
      <c r="F59" s="34" t="s">
        <v>94</v>
      </c>
      <c r="G59" s="34" t="s">
        <v>21</v>
      </c>
      <c r="H59" s="33">
        <v>0.13</v>
      </c>
      <c r="I59" s="33">
        <v>0.15</v>
      </c>
      <c r="J59" s="35">
        <v>3.0924999999999998</v>
      </c>
      <c r="K59" s="17">
        <f t="shared" si="0"/>
        <v>5.579692893703128E-5</v>
      </c>
    </row>
    <row r="60" spans="3:11">
      <c r="C60" s="33" t="s">
        <v>294</v>
      </c>
      <c r="D60" s="33" t="s">
        <v>23</v>
      </c>
      <c r="E60" s="34" t="s">
        <v>17</v>
      </c>
      <c r="F60" s="34" t="s">
        <v>19</v>
      </c>
      <c r="G60" s="34" t="s">
        <v>19</v>
      </c>
      <c r="H60" s="33">
        <v>0.32</v>
      </c>
      <c r="I60" s="33">
        <v>0.3</v>
      </c>
      <c r="J60" s="35">
        <v>6.1025</v>
      </c>
      <c r="K60" s="17">
        <f t="shared" si="0"/>
        <v>1.1159385787406256E-4</v>
      </c>
    </row>
    <row r="61" spans="3:11">
      <c r="C61" s="33" t="s">
        <v>294</v>
      </c>
      <c r="D61" s="33" t="s">
        <v>23</v>
      </c>
      <c r="E61" s="34" t="s">
        <v>17</v>
      </c>
      <c r="F61" s="34" t="s">
        <v>95</v>
      </c>
      <c r="G61" s="34" t="s">
        <v>21</v>
      </c>
      <c r="H61" s="33">
        <v>0.27</v>
      </c>
      <c r="I61" s="33">
        <v>0.18</v>
      </c>
      <c r="J61" s="35">
        <v>5.5650000000000004</v>
      </c>
      <c r="K61" s="17">
        <f t="shared" si="0"/>
        <v>6.6956314724437538E-5</v>
      </c>
    </row>
    <row r="62" spans="3:11">
      <c r="C62" s="33" t="s">
        <v>294</v>
      </c>
      <c r="D62" s="33" t="s">
        <v>23</v>
      </c>
      <c r="E62" s="34" t="s">
        <v>17</v>
      </c>
      <c r="F62" s="34" t="s">
        <v>96</v>
      </c>
      <c r="G62" s="34" t="s">
        <v>21</v>
      </c>
      <c r="H62" s="33">
        <v>0.25</v>
      </c>
      <c r="I62" s="33">
        <v>0.26</v>
      </c>
      <c r="J62" s="35">
        <v>4.9524999999999997</v>
      </c>
      <c r="K62" s="17">
        <f t="shared" si="0"/>
        <v>9.6714676824187566E-5</v>
      </c>
    </row>
    <row r="63" spans="3:11">
      <c r="C63" s="33" t="s">
        <v>294</v>
      </c>
      <c r="D63" s="33" t="s">
        <v>23</v>
      </c>
      <c r="E63" s="34" t="s">
        <v>17</v>
      </c>
      <c r="F63" s="34" t="s">
        <v>97</v>
      </c>
      <c r="G63" s="34" t="s">
        <v>21</v>
      </c>
      <c r="H63" s="33">
        <v>0.85999999999999988</v>
      </c>
      <c r="I63" s="33">
        <v>0.58000000000000007</v>
      </c>
      <c r="J63" s="35">
        <v>13.5375</v>
      </c>
      <c r="K63" s="17">
        <f t="shared" si="0"/>
        <v>2.1574812522318765E-4</v>
      </c>
    </row>
    <row r="64" spans="3:11">
      <c r="C64" s="33" t="s">
        <v>294</v>
      </c>
      <c r="D64" s="33" t="s">
        <v>23</v>
      </c>
      <c r="E64" s="34" t="s">
        <v>17</v>
      </c>
      <c r="F64" s="34" t="s">
        <v>46</v>
      </c>
      <c r="G64" s="34" t="s">
        <v>21</v>
      </c>
      <c r="H64" s="33">
        <v>0.36</v>
      </c>
      <c r="I64" s="33">
        <v>0.38</v>
      </c>
      <c r="J64" s="35">
        <v>7.6875</v>
      </c>
      <c r="K64" s="17">
        <f t="shared" si="0"/>
        <v>1.4135221997381257E-4</v>
      </c>
    </row>
    <row r="65" spans="3:11">
      <c r="C65" s="33" t="s">
        <v>294</v>
      </c>
      <c r="D65" s="33" t="s">
        <v>23</v>
      </c>
      <c r="E65" s="34" t="s">
        <v>17</v>
      </c>
      <c r="F65" s="34" t="s">
        <v>22</v>
      </c>
      <c r="G65" s="34" t="s">
        <v>47</v>
      </c>
      <c r="H65" s="33">
        <v>0.25</v>
      </c>
      <c r="I65" s="33">
        <v>0.24000000000000002</v>
      </c>
      <c r="J65" s="35">
        <v>4.93</v>
      </c>
      <c r="K65" s="17">
        <f t="shared" si="0"/>
        <v>8.9275086299250056E-5</v>
      </c>
    </row>
    <row r="66" spans="3:11">
      <c r="C66" s="33" t="s">
        <v>294</v>
      </c>
      <c r="D66" s="33" t="s">
        <v>23</v>
      </c>
      <c r="E66" s="34" t="s">
        <v>17</v>
      </c>
      <c r="F66" s="34" t="s">
        <v>98</v>
      </c>
      <c r="G66" s="34" t="s">
        <v>19</v>
      </c>
      <c r="H66" s="33">
        <v>0.2</v>
      </c>
      <c r="I66" s="33">
        <v>0.19</v>
      </c>
      <c r="J66" s="35">
        <v>3.8174999999999999</v>
      </c>
      <c r="K66" s="17">
        <f t="shared" si="0"/>
        <v>7.0676109986906287E-5</v>
      </c>
    </row>
    <row r="67" spans="3:11">
      <c r="C67" s="33" t="s">
        <v>294</v>
      </c>
      <c r="D67" s="33" t="s">
        <v>23</v>
      </c>
      <c r="E67" s="34" t="s">
        <v>17</v>
      </c>
      <c r="F67" s="34" t="s">
        <v>48</v>
      </c>
      <c r="G67" s="34" t="s">
        <v>21</v>
      </c>
      <c r="H67" s="33">
        <v>0.81</v>
      </c>
      <c r="I67" s="33">
        <v>0.79</v>
      </c>
      <c r="J67" s="35">
        <v>15.467500000000001</v>
      </c>
      <c r="K67" s="17">
        <f t="shared" si="0"/>
        <v>2.9386382573503146E-4</v>
      </c>
    </row>
    <row r="68" spans="3:11">
      <c r="C68" s="33" t="s">
        <v>294</v>
      </c>
      <c r="D68" s="33" t="s">
        <v>23</v>
      </c>
      <c r="E68" s="34" t="s">
        <v>17</v>
      </c>
      <c r="F68" s="34" t="s">
        <v>99</v>
      </c>
      <c r="G68" s="34" t="s">
        <v>21</v>
      </c>
      <c r="H68" s="33">
        <v>0.16</v>
      </c>
      <c r="I68" s="33">
        <v>0.13</v>
      </c>
      <c r="J68" s="35">
        <v>3.0724999999999998</v>
      </c>
      <c r="K68" s="17">
        <f t="shared" si="0"/>
        <v>4.8357338412093783E-5</v>
      </c>
    </row>
    <row r="69" spans="3:11">
      <c r="C69" s="33" t="s">
        <v>294</v>
      </c>
      <c r="D69" s="33" t="s">
        <v>23</v>
      </c>
      <c r="E69" s="34" t="s">
        <v>17</v>
      </c>
      <c r="F69" s="34" t="s">
        <v>59</v>
      </c>
      <c r="G69" s="34" t="s">
        <v>21</v>
      </c>
      <c r="H69" s="33">
        <v>0.27</v>
      </c>
      <c r="I69" s="33">
        <v>0.27</v>
      </c>
      <c r="J69" s="35">
        <v>5.0875000000000004</v>
      </c>
      <c r="K69" s="17">
        <f t="shared" si="0"/>
        <v>1.0043447208665631E-4</v>
      </c>
    </row>
    <row r="70" spans="3:11">
      <c r="C70" s="33" t="s">
        <v>294</v>
      </c>
      <c r="D70" s="33" t="s">
        <v>23</v>
      </c>
      <c r="E70" s="34" t="s">
        <v>17</v>
      </c>
      <c r="F70" s="34" t="s">
        <v>60</v>
      </c>
      <c r="G70" s="34" t="s">
        <v>21</v>
      </c>
      <c r="H70" s="33">
        <v>0.45</v>
      </c>
      <c r="I70" s="33">
        <v>0.37</v>
      </c>
      <c r="J70" s="35">
        <v>8.5075000000000003</v>
      </c>
      <c r="K70" s="17">
        <f t="shared" si="0"/>
        <v>1.3763242471134384E-4</v>
      </c>
    </row>
    <row r="71" spans="3:11">
      <c r="C71" s="33" t="s">
        <v>294</v>
      </c>
      <c r="D71" s="33" t="s">
        <v>23</v>
      </c>
      <c r="E71" s="34" t="s">
        <v>17</v>
      </c>
      <c r="F71" s="34" t="s">
        <v>61</v>
      </c>
      <c r="G71" s="34" t="s">
        <v>21</v>
      </c>
      <c r="H71" s="33">
        <v>0.56000000000000005</v>
      </c>
      <c r="I71" s="33">
        <v>0.49</v>
      </c>
      <c r="J71" s="35">
        <v>9.8825000000000003</v>
      </c>
      <c r="K71" s="17">
        <f t="shared" si="0"/>
        <v>1.8226996786096885E-4</v>
      </c>
    </row>
    <row r="72" spans="3:11">
      <c r="C72" s="33" t="s">
        <v>294</v>
      </c>
      <c r="D72" s="33" t="s">
        <v>23</v>
      </c>
      <c r="E72" s="34" t="s">
        <v>17</v>
      </c>
      <c r="F72" s="34" t="s">
        <v>100</v>
      </c>
      <c r="G72" s="34" t="s">
        <v>35</v>
      </c>
      <c r="H72" s="33">
        <v>0.19</v>
      </c>
      <c r="I72" s="33">
        <v>0.2</v>
      </c>
      <c r="J72" s="35">
        <v>4.1275000000000004</v>
      </c>
      <c r="K72" s="17">
        <f t="shared" si="0"/>
        <v>7.4395905249375049E-5</v>
      </c>
    </row>
    <row r="73" spans="3:11">
      <c r="C73" s="33" t="s">
        <v>294</v>
      </c>
      <c r="D73" s="33" t="s">
        <v>23</v>
      </c>
      <c r="E73" s="34" t="s">
        <v>17</v>
      </c>
      <c r="F73" s="34" t="s">
        <v>101</v>
      </c>
      <c r="G73" s="34" t="s">
        <v>21</v>
      </c>
      <c r="H73" s="33">
        <v>0.27</v>
      </c>
      <c r="I73" s="33">
        <v>0.27</v>
      </c>
      <c r="J73" s="35">
        <v>5.66</v>
      </c>
      <c r="K73" s="17">
        <f t="shared" ref="K73:K136" si="1">+I73/I$322</f>
        <v>1.0043447208665631E-4</v>
      </c>
    </row>
    <row r="74" spans="3:11">
      <c r="C74" s="33" t="s">
        <v>294</v>
      </c>
      <c r="D74" s="33" t="s">
        <v>23</v>
      </c>
      <c r="E74" s="34" t="s">
        <v>41</v>
      </c>
      <c r="F74" s="34" t="s">
        <v>102</v>
      </c>
      <c r="G74" s="34" t="s">
        <v>43</v>
      </c>
      <c r="H74" s="33">
        <v>0.19</v>
      </c>
      <c r="I74" s="33">
        <v>0.16</v>
      </c>
      <c r="J74" s="35">
        <v>3.1025</v>
      </c>
      <c r="K74" s="17">
        <f t="shared" si="1"/>
        <v>5.9516724199500035E-5</v>
      </c>
    </row>
    <row r="75" spans="3:11">
      <c r="C75" s="33" t="s">
        <v>294</v>
      </c>
      <c r="D75" s="33" t="s">
        <v>23</v>
      </c>
      <c r="E75" s="34" t="s">
        <v>41</v>
      </c>
      <c r="F75" s="34" t="s">
        <v>103</v>
      </c>
      <c r="G75" s="34" t="s">
        <v>104</v>
      </c>
      <c r="H75" s="33">
        <v>0.1</v>
      </c>
      <c r="I75" s="33">
        <v>0.09</v>
      </c>
      <c r="J75" s="35">
        <v>2.2400000000000002</v>
      </c>
      <c r="K75" s="17">
        <f t="shared" si="1"/>
        <v>3.3478157362218769E-5</v>
      </c>
    </row>
    <row r="76" spans="3:11">
      <c r="C76" s="33" t="s">
        <v>294</v>
      </c>
      <c r="D76" s="33" t="s">
        <v>23</v>
      </c>
      <c r="E76" s="34" t="s">
        <v>41</v>
      </c>
      <c r="F76" s="34" t="s">
        <v>105</v>
      </c>
      <c r="G76" s="34" t="s">
        <v>104</v>
      </c>
      <c r="H76" s="33">
        <v>0.32</v>
      </c>
      <c r="I76" s="33">
        <v>0.28999999999999998</v>
      </c>
      <c r="J76" s="35">
        <v>6.1275000000000004</v>
      </c>
      <c r="K76" s="17">
        <f t="shared" si="1"/>
        <v>1.0787406261159381E-4</v>
      </c>
    </row>
    <row r="77" spans="3:11">
      <c r="C77" s="33" t="s">
        <v>294</v>
      </c>
      <c r="D77" s="33" t="s">
        <v>23</v>
      </c>
      <c r="E77" s="34" t="s">
        <v>41</v>
      </c>
      <c r="F77" s="34" t="s">
        <v>106</v>
      </c>
      <c r="G77" s="34" t="s">
        <v>43</v>
      </c>
      <c r="H77" s="33">
        <v>0.13</v>
      </c>
      <c r="I77" s="33">
        <v>0.13</v>
      </c>
      <c r="J77" s="35">
        <v>2.6225000000000001</v>
      </c>
      <c r="K77" s="17">
        <f t="shared" si="1"/>
        <v>4.8357338412093783E-5</v>
      </c>
    </row>
    <row r="78" spans="3:11">
      <c r="C78" s="33" t="s">
        <v>294</v>
      </c>
      <c r="D78" s="33" t="s">
        <v>23</v>
      </c>
      <c r="E78" s="34" t="s">
        <v>41</v>
      </c>
      <c r="F78" s="34" t="s">
        <v>45</v>
      </c>
      <c r="G78" s="34" t="s">
        <v>45</v>
      </c>
      <c r="H78" s="33">
        <v>0.36</v>
      </c>
      <c r="I78" s="33">
        <v>0.34</v>
      </c>
      <c r="J78" s="35">
        <v>6.6150000000000002</v>
      </c>
      <c r="K78" s="17">
        <f t="shared" si="1"/>
        <v>1.2647303892393758E-4</v>
      </c>
    </row>
    <row r="79" spans="3:11">
      <c r="C79" s="33" t="s">
        <v>294</v>
      </c>
      <c r="D79" s="33" t="s">
        <v>23</v>
      </c>
      <c r="E79" s="34" t="s">
        <v>41</v>
      </c>
      <c r="F79" s="34" t="s">
        <v>107</v>
      </c>
      <c r="G79" s="34" t="s">
        <v>45</v>
      </c>
      <c r="H79" s="33">
        <v>0.34</v>
      </c>
      <c r="I79" s="33">
        <v>0.21</v>
      </c>
      <c r="J79" s="35">
        <v>4.8150000000000004</v>
      </c>
      <c r="K79" s="17">
        <f t="shared" si="1"/>
        <v>7.8115700511843797E-5</v>
      </c>
    </row>
    <row r="80" spans="3:11">
      <c r="C80" s="33" t="s">
        <v>294</v>
      </c>
      <c r="D80" s="33" t="s">
        <v>23</v>
      </c>
      <c r="E80" s="34" t="s">
        <v>41</v>
      </c>
      <c r="F80" s="34" t="s">
        <v>108</v>
      </c>
      <c r="G80" s="34" t="s">
        <v>43</v>
      </c>
      <c r="H80" s="33">
        <v>0.26</v>
      </c>
      <c r="I80" s="33">
        <v>0.26</v>
      </c>
      <c r="J80" s="35">
        <v>5.4775</v>
      </c>
      <c r="K80" s="17">
        <f t="shared" si="1"/>
        <v>9.6714676824187566E-5</v>
      </c>
    </row>
    <row r="81" spans="3:11">
      <c r="C81" s="33" t="s">
        <v>294</v>
      </c>
      <c r="D81" s="33" t="s">
        <v>23</v>
      </c>
      <c r="E81" s="34" t="s">
        <v>41</v>
      </c>
      <c r="F81" s="34" t="s">
        <v>109</v>
      </c>
      <c r="G81" s="34" t="s">
        <v>43</v>
      </c>
      <c r="H81" s="33">
        <v>0.35</v>
      </c>
      <c r="I81" s="33">
        <v>0.33</v>
      </c>
      <c r="J81" s="35">
        <v>7.1375000000000002</v>
      </c>
      <c r="K81" s="17">
        <f t="shared" si="1"/>
        <v>1.2275324366146882E-4</v>
      </c>
    </row>
    <row r="82" spans="3:11">
      <c r="C82" s="33" t="s">
        <v>294</v>
      </c>
      <c r="D82" s="33" t="s">
        <v>23</v>
      </c>
      <c r="E82" s="34" t="s">
        <v>28</v>
      </c>
      <c r="F82" s="34" t="s">
        <v>110</v>
      </c>
      <c r="G82" s="34" t="s">
        <v>51</v>
      </c>
      <c r="H82" s="33">
        <v>0.19</v>
      </c>
      <c r="I82" s="33">
        <v>0.18</v>
      </c>
      <c r="J82" s="35">
        <v>3.6475</v>
      </c>
      <c r="K82" s="17">
        <f t="shared" si="1"/>
        <v>6.6956314724437538E-5</v>
      </c>
    </row>
    <row r="83" spans="3:11">
      <c r="C83" s="33" t="s">
        <v>294</v>
      </c>
      <c r="D83" s="33" t="s">
        <v>23</v>
      </c>
      <c r="E83" s="34" t="s">
        <v>28</v>
      </c>
      <c r="F83" s="34" t="s">
        <v>111</v>
      </c>
      <c r="G83" s="34" t="s">
        <v>65</v>
      </c>
      <c r="H83" s="33">
        <v>0.32</v>
      </c>
      <c r="I83" s="33">
        <v>0.31</v>
      </c>
      <c r="J83" s="35">
        <v>6.58</v>
      </c>
      <c r="K83" s="17">
        <f t="shared" si="1"/>
        <v>1.1531365313653132E-4</v>
      </c>
    </row>
    <row r="84" spans="3:11">
      <c r="C84" s="33" t="s">
        <v>294</v>
      </c>
      <c r="D84" s="33" t="s">
        <v>23</v>
      </c>
      <c r="E84" s="34" t="s">
        <v>28</v>
      </c>
      <c r="F84" s="34" t="s">
        <v>112</v>
      </c>
      <c r="G84" s="34" t="s">
        <v>65</v>
      </c>
      <c r="H84" s="33">
        <v>0.24</v>
      </c>
      <c r="I84" s="33">
        <v>0.25</v>
      </c>
      <c r="J84" s="35">
        <v>5.1224999999999996</v>
      </c>
      <c r="K84" s="17">
        <f t="shared" si="1"/>
        <v>9.2994881561718804E-5</v>
      </c>
    </row>
    <row r="85" spans="3:11">
      <c r="C85" s="33" t="s">
        <v>856</v>
      </c>
      <c r="D85" s="33" t="s">
        <v>26</v>
      </c>
      <c r="E85" s="34" t="s">
        <v>28</v>
      </c>
      <c r="F85" s="34" t="s">
        <v>113</v>
      </c>
      <c r="G85" s="34" t="s">
        <v>51</v>
      </c>
      <c r="H85" s="33">
        <v>81.680000000000007</v>
      </c>
      <c r="I85" s="33">
        <v>83.11</v>
      </c>
      <c r="J85" s="35">
        <v>1974.2550000000001</v>
      </c>
      <c r="K85" s="17">
        <f t="shared" si="1"/>
        <v>3.0915218426377799E-2</v>
      </c>
    </row>
    <row r="86" spans="3:11">
      <c r="C86" s="33" t="s">
        <v>114</v>
      </c>
      <c r="D86" s="33" t="s">
        <v>115</v>
      </c>
      <c r="E86" s="34" t="s">
        <v>28</v>
      </c>
      <c r="F86" s="34" t="s">
        <v>116</v>
      </c>
      <c r="G86" s="34" t="s">
        <v>51</v>
      </c>
      <c r="H86" s="33">
        <v>23.98</v>
      </c>
      <c r="I86" s="33">
        <v>2.84</v>
      </c>
      <c r="J86" s="35">
        <v>485.95249999999999</v>
      </c>
      <c r="K86" s="17">
        <f t="shared" si="1"/>
        <v>1.0564218545411257E-3</v>
      </c>
    </row>
    <row r="87" spans="3:11">
      <c r="C87" s="33" t="s">
        <v>290</v>
      </c>
      <c r="D87" s="33" t="s">
        <v>23</v>
      </c>
      <c r="E87" s="34" t="s">
        <v>17</v>
      </c>
      <c r="F87" s="34" t="s">
        <v>90</v>
      </c>
      <c r="G87" s="34" t="s">
        <v>21</v>
      </c>
      <c r="H87" s="33">
        <v>2.58</v>
      </c>
      <c r="I87" s="33">
        <v>2.7</v>
      </c>
      <c r="J87" s="35">
        <v>44.047499999999999</v>
      </c>
      <c r="K87" s="17">
        <f t="shared" si="1"/>
        <v>1.0043447208665632E-3</v>
      </c>
    </row>
    <row r="88" spans="3:11">
      <c r="C88" s="33" t="s">
        <v>907</v>
      </c>
      <c r="D88" s="33" t="s">
        <v>23</v>
      </c>
      <c r="E88" s="34" t="s">
        <v>17</v>
      </c>
      <c r="F88" s="34" t="s">
        <v>48</v>
      </c>
      <c r="G88" s="34" t="s">
        <v>21</v>
      </c>
      <c r="H88" s="33">
        <v>3.41</v>
      </c>
      <c r="I88" s="33">
        <v>2.77</v>
      </c>
      <c r="J88" s="35">
        <v>74.022499999999994</v>
      </c>
      <c r="K88" s="17">
        <f t="shared" si="1"/>
        <v>1.0303832877038444E-3</v>
      </c>
    </row>
    <row r="89" spans="3:11">
      <c r="C89" s="33" t="s">
        <v>907</v>
      </c>
      <c r="D89" s="33" t="s">
        <v>23</v>
      </c>
      <c r="E89" s="34" t="s">
        <v>17</v>
      </c>
      <c r="F89" s="34" t="s">
        <v>117</v>
      </c>
      <c r="G89" s="34" t="s">
        <v>21</v>
      </c>
      <c r="H89" s="33">
        <v>0.6</v>
      </c>
      <c r="I89" s="33">
        <v>0.35</v>
      </c>
      <c r="J89" s="35">
        <v>9.4824999999999999</v>
      </c>
      <c r="K89" s="17">
        <f t="shared" si="1"/>
        <v>1.3019283418640631E-4</v>
      </c>
    </row>
    <row r="90" spans="3:11">
      <c r="C90" s="33" t="s">
        <v>858</v>
      </c>
      <c r="D90" s="33" t="s">
        <v>23</v>
      </c>
      <c r="E90" s="34" t="s">
        <v>17</v>
      </c>
      <c r="F90" s="34" t="s">
        <v>118</v>
      </c>
      <c r="G90" s="34" t="s">
        <v>21</v>
      </c>
      <c r="H90" s="33">
        <v>3.91</v>
      </c>
      <c r="I90" s="33">
        <v>3.96</v>
      </c>
      <c r="J90" s="35">
        <v>64.64</v>
      </c>
      <c r="K90" s="17">
        <f t="shared" si="1"/>
        <v>1.4730389239376259E-3</v>
      </c>
    </row>
    <row r="91" spans="3:11">
      <c r="C91" s="33" t="s">
        <v>859</v>
      </c>
      <c r="D91" s="33" t="s">
        <v>23</v>
      </c>
      <c r="E91" s="34" t="s">
        <v>41</v>
      </c>
      <c r="F91" s="34" t="s">
        <v>105</v>
      </c>
      <c r="G91" s="34" t="s">
        <v>43</v>
      </c>
      <c r="H91" s="33">
        <v>1.76</v>
      </c>
      <c r="I91" s="33">
        <v>1.77</v>
      </c>
      <c r="J91" s="35">
        <v>27.2775</v>
      </c>
      <c r="K91" s="17">
        <f t="shared" si="1"/>
        <v>6.5840376145696921E-4</v>
      </c>
    </row>
    <row r="92" spans="3:11">
      <c r="C92" s="33" t="s">
        <v>859</v>
      </c>
      <c r="D92" s="33" t="s">
        <v>23</v>
      </c>
      <c r="E92" s="34" t="s">
        <v>28</v>
      </c>
      <c r="F92" s="34" t="s">
        <v>111</v>
      </c>
      <c r="G92" s="34" t="s">
        <v>65</v>
      </c>
      <c r="H92" s="33">
        <v>1.21</v>
      </c>
      <c r="I92" s="33">
        <v>1.23</v>
      </c>
      <c r="J92" s="35">
        <v>19.3125</v>
      </c>
      <c r="K92" s="17">
        <f t="shared" si="1"/>
        <v>4.575348172836565E-4</v>
      </c>
    </row>
    <row r="93" spans="3:11">
      <c r="C93" s="33" t="s">
        <v>860</v>
      </c>
      <c r="D93" s="33" t="s">
        <v>26</v>
      </c>
      <c r="E93" s="34" t="s">
        <v>17</v>
      </c>
      <c r="F93" s="34" t="s">
        <v>119</v>
      </c>
      <c r="G93" s="34" t="s">
        <v>19</v>
      </c>
      <c r="H93" s="33">
        <v>46.19</v>
      </c>
      <c r="I93" s="33">
        <v>44.75</v>
      </c>
      <c r="J93" s="35">
        <v>1132.8824999999999</v>
      </c>
      <c r="K93" s="17">
        <f t="shared" si="1"/>
        <v>1.6646083799547667E-2</v>
      </c>
    </row>
    <row r="94" spans="3:11">
      <c r="C94" s="33" t="s">
        <v>120</v>
      </c>
      <c r="D94" s="33" t="s">
        <v>83</v>
      </c>
      <c r="E94" s="34" t="s">
        <v>17</v>
      </c>
      <c r="F94" s="34" t="s">
        <v>120</v>
      </c>
      <c r="G94" s="34" t="s">
        <v>21</v>
      </c>
      <c r="H94" s="33">
        <v>0.98</v>
      </c>
      <c r="I94" s="33">
        <v>1.17</v>
      </c>
      <c r="J94" s="35">
        <v>65.835000000000008</v>
      </c>
      <c r="K94" s="17">
        <f t="shared" si="1"/>
        <v>4.3521604570884398E-4</v>
      </c>
    </row>
    <row r="95" spans="3:11">
      <c r="C95" s="33" t="s">
        <v>121</v>
      </c>
      <c r="D95" s="33" t="s">
        <v>26</v>
      </c>
      <c r="E95" s="34" t="s">
        <v>17</v>
      </c>
      <c r="F95" s="34" t="s">
        <v>122</v>
      </c>
      <c r="G95" s="34" t="s">
        <v>35</v>
      </c>
      <c r="H95" s="33">
        <v>185.67</v>
      </c>
      <c r="I95" s="33">
        <v>185.36</v>
      </c>
      <c r="J95" s="35">
        <v>4447.1049999999996</v>
      </c>
      <c r="K95" s="17">
        <f t="shared" si="1"/>
        <v>6.8950124985120792E-2</v>
      </c>
    </row>
    <row r="96" spans="3:11">
      <c r="C96" s="33" t="s">
        <v>121</v>
      </c>
      <c r="D96" s="33" t="s">
        <v>26</v>
      </c>
      <c r="E96" s="34" t="s">
        <v>17</v>
      </c>
      <c r="F96" s="34" t="s">
        <v>123</v>
      </c>
      <c r="G96" s="34" t="s">
        <v>35</v>
      </c>
      <c r="H96" s="33">
        <v>1.76</v>
      </c>
      <c r="I96" s="33">
        <v>1.48</v>
      </c>
      <c r="J96" s="35">
        <v>52.1175</v>
      </c>
      <c r="K96" s="17">
        <f t="shared" si="1"/>
        <v>5.5052969884537535E-4</v>
      </c>
    </row>
    <row r="97" spans="3:11">
      <c r="C97" s="33" t="s">
        <v>121</v>
      </c>
      <c r="D97" s="33" t="s">
        <v>26</v>
      </c>
      <c r="E97" s="34" t="s">
        <v>17</v>
      </c>
      <c r="F97" s="34" t="s">
        <v>124</v>
      </c>
      <c r="G97" s="34" t="s">
        <v>35</v>
      </c>
      <c r="H97" s="33">
        <v>0.28999999999999998</v>
      </c>
      <c r="I97" s="33">
        <v>0.26</v>
      </c>
      <c r="J97" s="35">
        <v>6.69</v>
      </c>
      <c r="K97" s="17">
        <f t="shared" si="1"/>
        <v>9.6714676824187566E-5</v>
      </c>
    </row>
    <row r="98" spans="3:11">
      <c r="C98" s="33" t="s">
        <v>125</v>
      </c>
      <c r="D98" s="33" t="s">
        <v>26</v>
      </c>
      <c r="E98" s="34" t="s">
        <v>28</v>
      </c>
      <c r="F98" s="34" t="s">
        <v>126</v>
      </c>
      <c r="G98" s="34" t="s">
        <v>65</v>
      </c>
      <c r="H98" s="33">
        <v>0.99</v>
      </c>
      <c r="I98" s="33">
        <v>0.94</v>
      </c>
      <c r="J98" s="35">
        <v>24.585000000000001</v>
      </c>
      <c r="K98" s="17">
        <f t="shared" si="1"/>
        <v>3.496607546720627E-4</v>
      </c>
    </row>
    <row r="99" spans="3:11">
      <c r="C99" s="33" t="s">
        <v>125</v>
      </c>
      <c r="D99" s="33" t="s">
        <v>26</v>
      </c>
      <c r="E99" s="34" t="s">
        <v>28</v>
      </c>
      <c r="F99" s="34" t="s">
        <v>127</v>
      </c>
      <c r="G99" s="34" t="s">
        <v>128</v>
      </c>
      <c r="H99" s="33">
        <v>27.720000000000002</v>
      </c>
      <c r="I99" s="33">
        <v>25.29</v>
      </c>
      <c r="J99" s="35">
        <v>621.41</v>
      </c>
      <c r="K99" s="17">
        <f t="shared" si="1"/>
        <v>9.4073622187834747E-3</v>
      </c>
    </row>
    <row r="100" spans="3:11">
      <c r="C100" s="33" t="s">
        <v>129</v>
      </c>
      <c r="D100" s="33" t="s">
        <v>26</v>
      </c>
      <c r="E100" s="34" t="s">
        <v>17</v>
      </c>
      <c r="F100" s="34" t="s">
        <v>130</v>
      </c>
      <c r="G100" s="34" t="s">
        <v>130</v>
      </c>
      <c r="H100" s="33">
        <v>2.72</v>
      </c>
      <c r="I100" s="33">
        <v>1.54</v>
      </c>
      <c r="J100" s="35">
        <v>48.662500000000001</v>
      </c>
      <c r="K100" s="17">
        <f t="shared" si="1"/>
        <v>5.7284847042018787E-4</v>
      </c>
    </row>
    <row r="101" spans="3:11">
      <c r="C101" s="33" t="s">
        <v>129</v>
      </c>
      <c r="D101" s="33" t="s">
        <v>26</v>
      </c>
      <c r="E101" s="34" t="s">
        <v>17</v>
      </c>
      <c r="F101" s="34" t="s">
        <v>52</v>
      </c>
      <c r="G101" s="34" t="s">
        <v>53</v>
      </c>
      <c r="H101" s="33">
        <v>4.6500000000000004</v>
      </c>
      <c r="I101" s="33">
        <v>3.63</v>
      </c>
      <c r="J101" s="35">
        <v>92.61999999999999</v>
      </c>
      <c r="K101" s="17">
        <f t="shared" si="1"/>
        <v>1.3502856802761569E-3</v>
      </c>
    </row>
    <row r="102" spans="3:11">
      <c r="C102" s="33" t="s">
        <v>129</v>
      </c>
      <c r="D102" s="33" t="s">
        <v>26</v>
      </c>
      <c r="E102" s="34" t="s">
        <v>17</v>
      </c>
      <c r="F102" s="34" t="s">
        <v>131</v>
      </c>
      <c r="G102" s="34" t="s">
        <v>130</v>
      </c>
      <c r="H102" s="33">
        <v>7.0000000000000007E-2</v>
      </c>
      <c r="I102" s="33">
        <v>0.14000000000000001</v>
      </c>
      <c r="J102" s="35">
        <v>2.6274999999999999</v>
      </c>
      <c r="K102" s="17">
        <f t="shared" si="1"/>
        <v>5.2077133674562538E-5</v>
      </c>
    </row>
    <row r="103" spans="3:11">
      <c r="C103" s="33" t="s">
        <v>129</v>
      </c>
      <c r="D103" s="33" t="s">
        <v>26</v>
      </c>
      <c r="E103" s="34" t="s">
        <v>28</v>
      </c>
      <c r="F103" s="34" t="s">
        <v>132</v>
      </c>
      <c r="G103" s="34" t="s">
        <v>65</v>
      </c>
      <c r="H103" s="33">
        <v>6.51</v>
      </c>
      <c r="I103" s="33">
        <v>5.36</v>
      </c>
      <c r="J103" s="35">
        <v>153.94749999999999</v>
      </c>
      <c r="K103" s="17">
        <f t="shared" si="1"/>
        <v>1.9938102606832514E-3</v>
      </c>
    </row>
    <row r="104" spans="3:11">
      <c r="C104" s="33" t="s">
        <v>129</v>
      </c>
      <c r="D104" s="33" t="s">
        <v>26</v>
      </c>
      <c r="E104" s="34" t="s">
        <v>28</v>
      </c>
      <c r="F104" s="34" t="s">
        <v>133</v>
      </c>
      <c r="G104" s="34" t="s">
        <v>65</v>
      </c>
      <c r="H104" s="33">
        <v>8.07</v>
      </c>
      <c r="I104" s="33">
        <v>7.64</v>
      </c>
      <c r="J104" s="35">
        <v>192.8</v>
      </c>
      <c r="K104" s="17">
        <f t="shared" si="1"/>
        <v>2.8419235805261264E-3</v>
      </c>
    </row>
    <row r="105" spans="3:11">
      <c r="C105" s="33" t="s">
        <v>134</v>
      </c>
      <c r="D105" s="33" t="s">
        <v>26</v>
      </c>
      <c r="E105" s="34" t="s">
        <v>28</v>
      </c>
      <c r="F105" s="34" t="s">
        <v>135</v>
      </c>
      <c r="G105" s="34" t="s">
        <v>65</v>
      </c>
      <c r="H105" s="33">
        <v>30.56</v>
      </c>
      <c r="I105" s="33">
        <v>31.39</v>
      </c>
      <c r="J105" s="35">
        <v>725.85749999999996</v>
      </c>
      <c r="K105" s="17">
        <f t="shared" si="1"/>
        <v>1.1676437328889414E-2</v>
      </c>
    </row>
    <row r="106" spans="3:11">
      <c r="C106" s="33" t="s">
        <v>134</v>
      </c>
      <c r="D106" s="33" t="s">
        <v>26</v>
      </c>
      <c r="E106" s="34" t="s">
        <v>28</v>
      </c>
      <c r="F106" s="34" t="s">
        <v>136</v>
      </c>
      <c r="G106" s="34" t="s">
        <v>65</v>
      </c>
      <c r="H106" s="33">
        <v>262.26</v>
      </c>
      <c r="I106" s="33">
        <v>279.89999999999998</v>
      </c>
      <c r="J106" s="35">
        <v>5485.8125</v>
      </c>
      <c r="K106" s="17">
        <f t="shared" si="1"/>
        <v>0.10411706939650037</v>
      </c>
    </row>
    <row r="107" spans="3:11">
      <c r="C107" s="33" t="s">
        <v>134</v>
      </c>
      <c r="D107" s="33" t="s">
        <v>26</v>
      </c>
      <c r="E107" s="34" t="s">
        <v>28</v>
      </c>
      <c r="F107" s="34" t="s">
        <v>137</v>
      </c>
      <c r="G107" s="34" t="s">
        <v>65</v>
      </c>
      <c r="H107" s="33">
        <v>58.04</v>
      </c>
      <c r="I107" s="33">
        <v>33.81</v>
      </c>
      <c r="J107" s="35">
        <v>1638.5525</v>
      </c>
      <c r="K107" s="17">
        <f t="shared" si="1"/>
        <v>1.2576627782406853E-2</v>
      </c>
    </row>
    <row r="108" spans="3:11">
      <c r="C108" s="33" t="s">
        <v>134</v>
      </c>
      <c r="D108" s="33" t="s">
        <v>26</v>
      </c>
      <c r="E108" s="34" t="s">
        <v>28</v>
      </c>
      <c r="F108" s="34" t="s">
        <v>138</v>
      </c>
      <c r="G108" s="34" t="s">
        <v>65</v>
      </c>
      <c r="H108" s="33">
        <v>128.28</v>
      </c>
      <c r="I108" s="33">
        <v>118.21</v>
      </c>
      <c r="J108" s="35">
        <v>3038.4250000000002</v>
      </c>
      <c r="K108" s="17">
        <f t="shared" si="1"/>
        <v>4.3971699797643121E-2</v>
      </c>
    </row>
    <row r="109" spans="3:11">
      <c r="C109" s="33" t="s">
        <v>862</v>
      </c>
      <c r="D109" s="33" t="s">
        <v>26</v>
      </c>
      <c r="E109" s="34" t="s">
        <v>17</v>
      </c>
      <c r="F109" s="34" t="s">
        <v>139</v>
      </c>
      <c r="G109" s="34" t="s">
        <v>57</v>
      </c>
      <c r="H109" s="33">
        <v>0.26</v>
      </c>
      <c r="I109" s="33">
        <v>0.44</v>
      </c>
      <c r="J109" s="35">
        <v>8.6974999999999998</v>
      </c>
      <c r="K109" s="17">
        <f t="shared" si="1"/>
        <v>1.6367099154862509E-4</v>
      </c>
    </row>
    <row r="110" spans="3:11">
      <c r="C110" s="33" t="s">
        <v>862</v>
      </c>
      <c r="D110" s="33" t="s">
        <v>26</v>
      </c>
      <c r="E110" s="34" t="s">
        <v>17</v>
      </c>
      <c r="F110" s="34" t="s">
        <v>140</v>
      </c>
      <c r="G110" s="34" t="s">
        <v>57</v>
      </c>
      <c r="H110" s="33">
        <v>162.08000000000001</v>
      </c>
      <c r="I110" s="33">
        <v>196.62</v>
      </c>
      <c r="J110" s="35">
        <v>4395.84</v>
      </c>
      <c r="K110" s="17">
        <f t="shared" si="1"/>
        <v>7.3138614450660611E-2</v>
      </c>
    </row>
    <row r="111" spans="3:11">
      <c r="C111" s="33" t="s">
        <v>141</v>
      </c>
      <c r="D111" s="33" t="s">
        <v>26</v>
      </c>
      <c r="E111" s="34" t="s">
        <v>17</v>
      </c>
      <c r="F111" s="34" t="s">
        <v>142</v>
      </c>
      <c r="G111" s="34" t="s">
        <v>57</v>
      </c>
      <c r="H111" s="33">
        <v>8.77</v>
      </c>
      <c r="I111" s="33">
        <v>7.46</v>
      </c>
      <c r="J111" s="35">
        <v>198.13</v>
      </c>
      <c r="K111" s="17">
        <f t="shared" si="1"/>
        <v>2.774967265801689E-3</v>
      </c>
    </row>
    <row r="112" spans="3:11">
      <c r="C112" s="33" t="s">
        <v>143</v>
      </c>
      <c r="D112" s="33" t="s">
        <v>26</v>
      </c>
      <c r="E112" s="34" t="s">
        <v>41</v>
      </c>
      <c r="F112" s="34" t="s">
        <v>144</v>
      </c>
      <c r="G112" s="34" t="s">
        <v>145</v>
      </c>
      <c r="H112" s="33">
        <v>17.66</v>
      </c>
      <c r="I112" s="33">
        <v>17.75</v>
      </c>
      <c r="J112" s="35">
        <v>430.84</v>
      </c>
      <c r="K112" s="17">
        <f t="shared" si="1"/>
        <v>6.6026365908820354E-3</v>
      </c>
    </row>
    <row r="113" spans="3:11">
      <c r="C113" s="33" t="s">
        <v>146</v>
      </c>
      <c r="D113" s="33" t="s">
        <v>26</v>
      </c>
      <c r="E113" s="34" t="s">
        <v>41</v>
      </c>
      <c r="F113" s="34" t="s">
        <v>147</v>
      </c>
      <c r="G113" s="34" t="s">
        <v>43</v>
      </c>
      <c r="H113" s="33">
        <v>9.82</v>
      </c>
      <c r="I113" s="33">
        <v>0.23</v>
      </c>
      <c r="J113" s="35">
        <v>197.49</v>
      </c>
      <c r="K113" s="17">
        <f t="shared" si="1"/>
        <v>8.5555291036781307E-5</v>
      </c>
    </row>
    <row r="114" spans="3:11">
      <c r="C114" s="33" t="s">
        <v>863</v>
      </c>
      <c r="D114" s="33" t="s">
        <v>26</v>
      </c>
      <c r="E114" s="34" t="s">
        <v>28</v>
      </c>
      <c r="F114" s="34" t="s">
        <v>127</v>
      </c>
      <c r="G114" s="34" t="s">
        <v>128</v>
      </c>
      <c r="H114" s="33">
        <v>139.61000000000001</v>
      </c>
      <c r="I114" s="33">
        <v>138.66</v>
      </c>
      <c r="J114" s="35">
        <v>3367.6550000000002</v>
      </c>
      <c r="K114" s="17">
        <f t="shared" si="1"/>
        <v>5.1578681109391719E-2</v>
      </c>
    </row>
    <row r="115" spans="3:11">
      <c r="C115" s="33" t="s">
        <v>148</v>
      </c>
      <c r="D115" s="33" t="s">
        <v>26</v>
      </c>
      <c r="E115" s="34" t="s">
        <v>17</v>
      </c>
      <c r="F115" s="34" t="s">
        <v>27</v>
      </c>
      <c r="G115" s="34" t="s">
        <v>21</v>
      </c>
      <c r="H115" s="33">
        <v>0.74</v>
      </c>
      <c r="I115" s="33">
        <v>0.44</v>
      </c>
      <c r="J115" s="35">
        <v>11.8825</v>
      </c>
      <c r="K115" s="17">
        <f t="shared" si="1"/>
        <v>1.6367099154862509E-4</v>
      </c>
    </row>
    <row r="116" spans="3:11">
      <c r="C116" s="33" t="s">
        <v>148</v>
      </c>
      <c r="D116" s="33" t="s">
        <v>26</v>
      </c>
      <c r="E116" s="34" t="s">
        <v>17</v>
      </c>
      <c r="F116" s="34" t="s">
        <v>149</v>
      </c>
      <c r="G116" s="34" t="s">
        <v>57</v>
      </c>
      <c r="H116" s="33">
        <v>9.06</v>
      </c>
      <c r="I116" s="33">
        <v>7.1700000000000008</v>
      </c>
      <c r="J116" s="35">
        <v>196.94499999999999</v>
      </c>
      <c r="K116" s="17">
        <f t="shared" si="1"/>
        <v>2.6670932031900955E-3</v>
      </c>
    </row>
    <row r="117" spans="3:11">
      <c r="C117" s="33" t="s">
        <v>148</v>
      </c>
      <c r="D117" s="33" t="s">
        <v>26</v>
      </c>
      <c r="E117" s="34" t="s">
        <v>17</v>
      </c>
      <c r="F117" s="34" t="s">
        <v>150</v>
      </c>
      <c r="G117" s="34" t="s">
        <v>35</v>
      </c>
      <c r="H117" s="33">
        <v>0</v>
      </c>
      <c r="I117" s="33">
        <v>0.47</v>
      </c>
      <c r="J117" s="35">
        <v>14.58</v>
      </c>
      <c r="K117" s="17">
        <f t="shared" si="1"/>
        <v>1.7483037733603135E-4</v>
      </c>
    </row>
    <row r="118" spans="3:11">
      <c r="C118" s="33" t="s">
        <v>148</v>
      </c>
      <c r="D118" s="33" t="s">
        <v>26</v>
      </c>
      <c r="E118" s="34" t="s">
        <v>17</v>
      </c>
      <c r="F118" s="34" t="s">
        <v>80</v>
      </c>
      <c r="G118" s="34" t="s">
        <v>53</v>
      </c>
      <c r="H118" s="33">
        <v>1.93</v>
      </c>
      <c r="I118" s="33">
        <v>0.56999999999999995</v>
      </c>
      <c r="J118" s="35">
        <v>49.527500000000003</v>
      </c>
      <c r="K118" s="17">
        <f t="shared" si="1"/>
        <v>2.1202832996071886E-4</v>
      </c>
    </row>
    <row r="119" spans="3:11">
      <c r="C119" s="33" t="s">
        <v>148</v>
      </c>
      <c r="D119" s="33" t="s">
        <v>26</v>
      </c>
      <c r="E119" s="34" t="s">
        <v>17</v>
      </c>
      <c r="F119" s="34" t="s">
        <v>151</v>
      </c>
      <c r="G119" s="34" t="s">
        <v>57</v>
      </c>
      <c r="H119" s="33">
        <v>0.05</v>
      </c>
      <c r="I119" s="33">
        <v>0.06</v>
      </c>
      <c r="J119" s="35">
        <v>1.46</v>
      </c>
      <c r="K119" s="17">
        <f t="shared" si="1"/>
        <v>2.2318771574812514E-5</v>
      </c>
    </row>
    <row r="120" spans="3:11">
      <c r="C120" s="33" t="s">
        <v>148</v>
      </c>
      <c r="D120" s="33" t="s">
        <v>26</v>
      </c>
      <c r="E120" s="34" t="s">
        <v>17</v>
      </c>
      <c r="F120" s="34" t="s">
        <v>152</v>
      </c>
      <c r="G120" s="34" t="s">
        <v>57</v>
      </c>
      <c r="H120" s="33">
        <v>0.01</v>
      </c>
      <c r="I120" s="33">
        <v>0.01</v>
      </c>
      <c r="J120" s="35">
        <v>0.24249999999999999</v>
      </c>
      <c r="K120" s="17">
        <f t="shared" si="1"/>
        <v>3.7197952624687522E-6</v>
      </c>
    </row>
    <row r="121" spans="3:11">
      <c r="C121" s="33" t="s">
        <v>153</v>
      </c>
      <c r="D121" s="33" t="s">
        <v>26</v>
      </c>
      <c r="E121" s="34" t="s">
        <v>41</v>
      </c>
      <c r="F121" s="34" t="s">
        <v>147</v>
      </c>
      <c r="G121" s="34" t="s">
        <v>43</v>
      </c>
      <c r="H121" s="33">
        <v>14.17</v>
      </c>
      <c r="I121" s="33">
        <v>12.96</v>
      </c>
      <c r="J121" s="35">
        <v>313.61</v>
      </c>
      <c r="K121" s="17">
        <f t="shared" si="1"/>
        <v>4.8208546601595029E-3</v>
      </c>
    </row>
    <row r="122" spans="3:11">
      <c r="C122" s="33" t="s">
        <v>154</v>
      </c>
      <c r="D122" s="33" t="s">
        <v>26</v>
      </c>
      <c r="E122" s="34" t="s">
        <v>41</v>
      </c>
      <c r="F122" s="34" t="s">
        <v>155</v>
      </c>
      <c r="G122" s="34" t="s">
        <v>45</v>
      </c>
      <c r="H122" s="33">
        <v>11.87</v>
      </c>
      <c r="I122" s="33">
        <v>12.6</v>
      </c>
      <c r="J122" s="35">
        <v>290.86500000000001</v>
      </c>
      <c r="K122" s="17">
        <f t="shared" si="1"/>
        <v>4.686942030710628E-3</v>
      </c>
    </row>
    <row r="123" spans="3:11">
      <c r="C123" s="33" t="s">
        <v>906</v>
      </c>
      <c r="D123" s="33" t="s">
        <v>26</v>
      </c>
      <c r="E123" s="34" t="s">
        <v>17</v>
      </c>
      <c r="F123" s="34" t="s">
        <v>156</v>
      </c>
      <c r="G123" s="34" t="s">
        <v>19</v>
      </c>
      <c r="H123" s="33">
        <v>1.4100000000000001</v>
      </c>
      <c r="I123" s="33">
        <v>1.27</v>
      </c>
      <c r="J123" s="35">
        <v>31.094999999999999</v>
      </c>
      <c r="K123" s="17">
        <f t="shared" si="1"/>
        <v>4.7241399833353154E-4</v>
      </c>
    </row>
    <row r="124" spans="3:11">
      <c r="C124" s="33" t="s">
        <v>906</v>
      </c>
      <c r="D124" s="33" t="s">
        <v>26</v>
      </c>
      <c r="E124" s="34" t="s">
        <v>17</v>
      </c>
      <c r="F124" s="34" t="s">
        <v>157</v>
      </c>
      <c r="G124" s="34" t="s">
        <v>19</v>
      </c>
      <c r="H124" s="33">
        <v>0.12</v>
      </c>
      <c r="I124" s="33">
        <v>0.13</v>
      </c>
      <c r="J124" s="35">
        <v>3.0950000000000002</v>
      </c>
      <c r="K124" s="17">
        <f t="shared" si="1"/>
        <v>4.8357338412093783E-5</v>
      </c>
    </row>
    <row r="125" spans="3:11">
      <c r="C125" s="33" t="s">
        <v>906</v>
      </c>
      <c r="D125" s="33" t="s">
        <v>26</v>
      </c>
      <c r="E125" s="34" t="s">
        <v>17</v>
      </c>
      <c r="F125" s="34" t="s">
        <v>158</v>
      </c>
      <c r="G125" s="34" t="s">
        <v>19</v>
      </c>
      <c r="H125" s="33">
        <v>0.1</v>
      </c>
      <c r="I125" s="33">
        <v>0.09</v>
      </c>
      <c r="J125" s="35">
        <v>2.7225000000000001</v>
      </c>
      <c r="K125" s="17">
        <f t="shared" si="1"/>
        <v>3.3478157362218769E-5</v>
      </c>
    </row>
    <row r="126" spans="3:11">
      <c r="C126" s="33" t="s">
        <v>897</v>
      </c>
      <c r="D126" s="33" t="s">
        <v>26</v>
      </c>
      <c r="E126" s="34" t="s">
        <v>17</v>
      </c>
      <c r="F126" s="34" t="s">
        <v>159</v>
      </c>
      <c r="G126" s="34" t="s">
        <v>57</v>
      </c>
      <c r="H126" s="33">
        <v>15.09</v>
      </c>
      <c r="I126" s="33">
        <v>12.21</v>
      </c>
      <c r="J126" s="35">
        <v>347.11</v>
      </c>
      <c r="K126" s="17">
        <f t="shared" si="1"/>
        <v>4.5418700154743466E-3</v>
      </c>
    </row>
    <row r="127" spans="3:11">
      <c r="C127" s="33" t="s">
        <v>897</v>
      </c>
      <c r="D127" s="33" t="s">
        <v>26</v>
      </c>
      <c r="E127" s="34" t="s">
        <v>17</v>
      </c>
      <c r="F127" s="34" t="s">
        <v>160</v>
      </c>
      <c r="G127" s="34" t="s">
        <v>57</v>
      </c>
      <c r="H127" s="33">
        <v>0</v>
      </c>
      <c r="I127" s="33">
        <v>0</v>
      </c>
      <c r="J127" s="35">
        <v>0</v>
      </c>
      <c r="K127" s="17">
        <f t="shared" si="1"/>
        <v>0</v>
      </c>
    </row>
    <row r="128" spans="3:11">
      <c r="C128" s="33" t="s">
        <v>897</v>
      </c>
      <c r="D128" s="33" t="s">
        <v>26</v>
      </c>
      <c r="E128" s="34" t="s">
        <v>17</v>
      </c>
      <c r="F128" s="34" t="s">
        <v>161</v>
      </c>
      <c r="G128" s="34" t="s">
        <v>57</v>
      </c>
      <c r="H128" s="33">
        <v>0.22</v>
      </c>
      <c r="I128" s="33">
        <v>0.28999999999999998</v>
      </c>
      <c r="J128" s="35">
        <v>6.65</v>
      </c>
      <c r="K128" s="17">
        <f t="shared" si="1"/>
        <v>1.0787406261159381E-4</v>
      </c>
    </row>
    <row r="129" spans="3:11">
      <c r="C129" s="33" t="s">
        <v>897</v>
      </c>
      <c r="D129" s="33" t="s">
        <v>26</v>
      </c>
      <c r="E129" s="34" t="s">
        <v>17</v>
      </c>
      <c r="F129" s="34" t="s">
        <v>162</v>
      </c>
      <c r="G129" s="34" t="s">
        <v>57</v>
      </c>
      <c r="H129" s="33">
        <v>6.81</v>
      </c>
      <c r="I129" s="33">
        <v>5.72</v>
      </c>
      <c r="J129" s="35">
        <v>163.77500000000001</v>
      </c>
      <c r="K129" s="17">
        <f t="shared" si="1"/>
        <v>2.1277228901321263E-3</v>
      </c>
    </row>
    <row r="130" spans="3:11">
      <c r="C130" s="33" t="s">
        <v>897</v>
      </c>
      <c r="D130" s="33" t="s">
        <v>26</v>
      </c>
      <c r="E130" s="34" t="s">
        <v>17</v>
      </c>
      <c r="F130" s="34" t="s">
        <v>140</v>
      </c>
      <c r="G130" s="34" t="s">
        <v>57</v>
      </c>
      <c r="H130" s="33">
        <v>37.61</v>
      </c>
      <c r="I130" s="33">
        <v>29.53</v>
      </c>
      <c r="J130" s="35">
        <v>864.04</v>
      </c>
      <c r="K130" s="17">
        <f t="shared" si="1"/>
        <v>1.0984555410070226E-2</v>
      </c>
    </row>
    <row r="131" spans="3:11">
      <c r="C131" s="33" t="s">
        <v>897</v>
      </c>
      <c r="D131" s="33" t="s">
        <v>26</v>
      </c>
      <c r="E131" s="34" t="s">
        <v>17</v>
      </c>
      <c r="F131" s="34" t="s">
        <v>163</v>
      </c>
      <c r="G131" s="34" t="s">
        <v>57</v>
      </c>
      <c r="H131" s="33">
        <v>3.45</v>
      </c>
      <c r="I131" s="33">
        <v>2.7800000000000002</v>
      </c>
      <c r="J131" s="35">
        <v>73.072499999999991</v>
      </c>
      <c r="K131" s="17">
        <f t="shared" si="1"/>
        <v>1.0341030829663133E-3</v>
      </c>
    </row>
    <row r="132" spans="3:11">
      <c r="C132" s="33" t="s">
        <v>897</v>
      </c>
      <c r="D132" s="33" t="s">
        <v>26</v>
      </c>
      <c r="E132" s="34" t="s">
        <v>17</v>
      </c>
      <c r="F132" s="34" t="s">
        <v>164</v>
      </c>
      <c r="G132" s="34" t="s">
        <v>57</v>
      </c>
      <c r="H132" s="33">
        <v>8.18</v>
      </c>
      <c r="I132" s="33">
        <v>3.66</v>
      </c>
      <c r="J132" s="35">
        <v>197.36750000000001</v>
      </c>
      <c r="K132" s="17">
        <f t="shared" si="1"/>
        <v>1.3614450660635634E-3</v>
      </c>
    </row>
    <row r="133" spans="3:11">
      <c r="C133" s="33" t="s">
        <v>165</v>
      </c>
      <c r="D133" s="33" t="s">
        <v>26</v>
      </c>
      <c r="E133" s="34" t="s">
        <v>41</v>
      </c>
      <c r="F133" s="34" t="s">
        <v>166</v>
      </c>
      <c r="G133" s="34" t="s">
        <v>145</v>
      </c>
      <c r="H133" s="33">
        <v>25.44</v>
      </c>
      <c r="I133" s="33">
        <v>27.11</v>
      </c>
      <c r="J133" s="35">
        <v>618.92499999999995</v>
      </c>
      <c r="K133" s="17">
        <f t="shared" si="1"/>
        <v>1.0084364956552787E-2</v>
      </c>
    </row>
    <row r="134" spans="3:11">
      <c r="C134" s="33" t="s">
        <v>167</v>
      </c>
      <c r="D134" s="33" t="s">
        <v>26</v>
      </c>
      <c r="E134" s="34" t="s">
        <v>17</v>
      </c>
      <c r="F134" s="34" t="s">
        <v>168</v>
      </c>
      <c r="G134" s="34" t="s">
        <v>21</v>
      </c>
      <c r="H134" s="33">
        <v>2.71</v>
      </c>
      <c r="I134" s="33">
        <v>3.04</v>
      </c>
      <c r="J134" s="35">
        <v>67.097499999999997</v>
      </c>
      <c r="K134" s="17">
        <f t="shared" si="1"/>
        <v>1.1308177597905006E-3</v>
      </c>
    </row>
    <row r="135" spans="3:11">
      <c r="C135" s="33" t="s">
        <v>167</v>
      </c>
      <c r="D135" s="33" t="s">
        <v>26</v>
      </c>
      <c r="E135" s="34" t="s">
        <v>17</v>
      </c>
      <c r="F135" s="34" t="s">
        <v>169</v>
      </c>
      <c r="G135" s="34" t="s">
        <v>19</v>
      </c>
      <c r="H135" s="33">
        <v>2.9</v>
      </c>
      <c r="I135" s="33">
        <v>0.11</v>
      </c>
      <c r="J135" s="35">
        <v>68.727500000000006</v>
      </c>
      <c r="K135" s="17">
        <f t="shared" si="1"/>
        <v>4.0917747887156273E-5</v>
      </c>
    </row>
    <row r="136" spans="3:11">
      <c r="C136" s="33" t="s">
        <v>167</v>
      </c>
      <c r="D136" s="33" t="s">
        <v>26</v>
      </c>
      <c r="E136" s="34" t="s">
        <v>28</v>
      </c>
      <c r="F136" s="34" t="s">
        <v>170</v>
      </c>
      <c r="G136" s="34" t="s">
        <v>39</v>
      </c>
      <c r="H136" s="33">
        <v>28.200000000000003</v>
      </c>
      <c r="I136" s="33">
        <v>27.61</v>
      </c>
      <c r="J136" s="35">
        <v>648.40499999999997</v>
      </c>
      <c r="K136" s="17">
        <f t="shared" si="1"/>
        <v>1.0270354719676225E-2</v>
      </c>
    </row>
    <row r="137" spans="3:11">
      <c r="C137" s="33" t="s">
        <v>171</v>
      </c>
      <c r="D137" s="33" t="s">
        <v>16</v>
      </c>
      <c r="E137" s="34" t="s">
        <v>17</v>
      </c>
      <c r="F137" s="34" t="s">
        <v>48</v>
      </c>
      <c r="G137" s="34" t="s">
        <v>21</v>
      </c>
      <c r="H137" s="33">
        <v>5.67</v>
      </c>
      <c r="I137" s="33">
        <v>0.7</v>
      </c>
      <c r="J137" s="35">
        <v>85.64</v>
      </c>
      <c r="K137" s="17">
        <f t="shared" ref="K137:K200" si="2">+I137/I$322</f>
        <v>2.6038566837281263E-4</v>
      </c>
    </row>
    <row r="138" spans="3:11">
      <c r="C138" s="33" t="s">
        <v>171</v>
      </c>
      <c r="D138" s="33" t="s">
        <v>16</v>
      </c>
      <c r="E138" s="34" t="s">
        <v>28</v>
      </c>
      <c r="F138" s="34" t="s">
        <v>112</v>
      </c>
      <c r="G138" s="34" t="s">
        <v>65</v>
      </c>
      <c r="H138" s="33">
        <v>0.01</v>
      </c>
      <c r="I138" s="33">
        <v>0.02</v>
      </c>
      <c r="J138" s="35">
        <v>0.44</v>
      </c>
      <c r="K138" s="17">
        <f t="shared" si="2"/>
        <v>7.4395905249375044E-6</v>
      </c>
    </row>
    <row r="139" spans="3:11">
      <c r="C139" s="33" t="s">
        <v>171</v>
      </c>
      <c r="D139" s="33" t="s">
        <v>16</v>
      </c>
      <c r="E139" s="34" t="s">
        <v>28</v>
      </c>
      <c r="F139" s="34" t="s">
        <v>172</v>
      </c>
      <c r="G139" s="34" t="s">
        <v>65</v>
      </c>
      <c r="H139" s="33">
        <v>1.42</v>
      </c>
      <c r="I139" s="33">
        <v>1.3</v>
      </c>
      <c r="J139" s="35">
        <v>30.164999999999999</v>
      </c>
      <c r="K139" s="17">
        <f t="shared" si="2"/>
        <v>4.835733841209378E-4</v>
      </c>
    </row>
    <row r="140" spans="3:11">
      <c r="C140" s="33" t="s">
        <v>173</v>
      </c>
      <c r="D140" s="33" t="s">
        <v>16</v>
      </c>
      <c r="E140" s="34" t="s">
        <v>17</v>
      </c>
      <c r="F140" s="34" t="s">
        <v>174</v>
      </c>
      <c r="G140" s="34" t="s">
        <v>21</v>
      </c>
      <c r="H140" s="33">
        <v>168.2</v>
      </c>
      <c r="I140" s="33">
        <v>122.41</v>
      </c>
      <c r="J140" s="35">
        <v>4142.34</v>
      </c>
      <c r="K140" s="17">
        <f t="shared" si="2"/>
        <v>4.5534013807879997E-2</v>
      </c>
    </row>
    <row r="141" spans="3:11">
      <c r="C141" s="33" t="s">
        <v>173</v>
      </c>
      <c r="D141" s="33" t="s">
        <v>16</v>
      </c>
      <c r="E141" s="34" t="s">
        <v>17</v>
      </c>
      <c r="F141" s="34" t="s">
        <v>117</v>
      </c>
      <c r="G141" s="34" t="s">
        <v>21</v>
      </c>
      <c r="H141" s="33">
        <v>0.42</v>
      </c>
      <c r="I141" s="33">
        <v>0.43</v>
      </c>
      <c r="J141" s="35">
        <v>9.6374999999999993</v>
      </c>
      <c r="K141" s="17">
        <f t="shared" si="2"/>
        <v>1.5995119628615636E-4</v>
      </c>
    </row>
    <row r="142" spans="3:11">
      <c r="C142" s="33" t="s">
        <v>175</v>
      </c>
      <c r="D142" s="33" t="s">
        <v>26</v>
      </c>
      <c r="E142" s="34" t="s">
        <v>17</v>
      </c>
      <c r="F142" s="34" t="s">
        <v>176</v>
      </c>
      <c r="G142" s="34" t="s">
        <v>53</v>
      </c>
      <c r="H142" s="33">
        <v>13.44</v>
      </c>
      <c r="I142" s="33">
        <v>13.36</v>
      </c>
      <c r="J142" s="35">
        <v>349.6825</v>
      </c>
      <c r="K142" s="17">
        <f t="shared" si="2"/>
        <v>4.9696464706582531E-3</v>
      </c>
    </row>
    <row r="143" spans="3:11">
      <c r="C143" s="33" t="s">
        <v>867</v>
      </c>
      <c r="D143" s="33" t="s">
        <v>26</v>
      </c>
      <c r="E143" s="34" t="s">
        <v>17</v>
      </c>
      <c r="F143" s="34" t="s">
        <v>177</v>
      </c>
      <c r="G143" s="34" t="s">
        <v>21</v>
      </c>
      <c r="H143" s="33">
        <v>34.99</v>
      </c>
      <c r="I143" s="33">
        <v>30.98</v>
      </c>
      <c r="J143" s="35">
        <v>787.9</v>
      </c>
      <c r="K143" s="17">
        <f t="shared" si="2"/>
        <v>1.1523925723128195E-2</v>
      </c>
    </row>
    <row r="144" spans="3:11">
      <c r="C144" s="33" t="s">
        <v>178</v>
      </c>
      <c r="D144" s="33" t="s">
        <v>23</v>
      </c>
      <c r="E144" s="34" t="s">
        <v>17</v>
      </c>
      <c r="F144" s="34" t="s">
        <v>88</v>
      </c>
      <c r="G144" s="34" t="s">
        <v>21</v>
      </c>
      <c r="H144" s="33">
        <v>2.13</v>
      </c>
      <c r="I144" s="33">
        <v>2.16</v>
      </c>
      <c r="J144" s="35">
        <v>38.42</v>
      </c>
      <c r="K144" s="17">
        <f t="shared" si="2"/>
        <v>8.0347577669325051E-4</v>
      </c>
    </row>
    <row r="145" spans="3:11">
      <c r="C145" s="33" t="s">
        <v>178</v>
      </c>
      <c r="D145" s="33" t="s">
        <v>23</v>
      </c>
      <c r="E145" s="34" t="s">
        <v>17</v>
      </c>
      <c r="F145" s="34" t="s">
        <v>179</v>
      </c>
      <c r="G145" s="34" t="s">
        <v>57</v>
      </c>
      <c r="H145" s="33">
        <v>1.06</v>
      </c>
      <c r="I145" s="33">
        <v>1.1299999999999999</v>
      </c>
      <c r="J145" s="35">
        <v>19.164999999999999</v>
      </c>
      <c r="K145" s="17">
        <f t="shared" si="2"/>
        <v>4.2033686465896899E-4</v>
      </c>
    </row>
    <row r="146" spans="3:11">
      <c r="C146" s="33" t="s">
        <v>178</v>
      </c>
      <c r="D146" s="33" t="s">
        <v>23</v>
      </c>
      <c r="E146" s="34" t="s">
        <v>17</v>
      </c>
      <c r="F146" s="34" t="s">
        <v>180</v>
      </c>
      <c r="G146" s="34" t="s">
        <v>181</v>
      </c>
      <c r="H146" s="33">
        <v>0.54</v>
      </c>
      <c r="I146" s="33">
        <v>0.54</v>
      </c>
      <c r="J146" s="35">
        <v>8.8125</v>
      </c>
      <c r="K146" s="17">
        <f t="shared" si="2"/>
        <v>2.0086894417331263E-4</v>
      </c>
    </row>
    <row r="147" spans="3:11">
      <c r="C147" s="33" t="s">
        <v>178</v>
      </c>
      <c r="D147" s="33" t="s">
        <v>23</v>
      </c>
      <c r="E147" s="34" t="s">
        <v>17</v>
      </c>
      <c r="F147" s="34" t="s">
        <v>97</v>
      </c>
      <c r="G147" s="34" t="s">
        <v>21</v>
      </c>
      <c r="H147" s="33">
        <v>0.17</v>
      </c>
      <c r="I147" s="33">
        <v>0.18</v>
      </c>
      <c r="J147" s="35">
        <v>3.2149999999999999</v>
      </c>
      <c r="K147" s="17">
        <f t="shared" si="2"/>
        <v>6.6956314724437538E-5</v>
      </c>
    </row>
    <row r="148" spans="3:11">
      <c r="C148" s="33" t="s">
        <v>178</v>
      </c>
      <c r="D148" s="33" t="s">
        <v>23</v>
      </c>
      <c r="E148" s="34" t="s">
        <v>17</v>
      </c>
      <c r="F148" s="34" t="s">
        <v>182</v>
      </c>
      <c r="G148" s="34" t="s">
        <v>183</v>
      </c>
      <c r="H148" s="33">
        <v>0.56000000000000005</v>
      </c>
      <c r="I148" s="33">
        <v>0.59</v>
      </c>
      <c r="J148" s="35">
        <v>8.8000000000000007</v>
      </c>
      <c r="K148" s="17">
        <f t="shared" si="2"/>
        <v>2.1946792048565636E-4</v>
      </c>
    </row>
    <row r="149" spans="3:11">
      <c r="C149" s="33" t="s">
        <v>178</v>
      </c>
      <c r="D149" s="33" t="s">
        <v>23</v>
      </c>
      <c r="E149" s="34" t="s">
        <v>17</v>
      </c>
      <c r="F149" s="34" t="s">
        <v>184</v>
      </c>
      <c r="G149" s="34" t="s">
        <v>21</v>
      </c>
      <c r="H149" s="33">
        <v>1.1499999999999999</v>
      </c>
      <c r="I149" s="33">
        <v>1.1599999999999999</v>
      </c>
      <c r="J149" s="35">
        <v>22.572500000000002</v>
      </c>
      <c r="K149" s="17">
        <f t="shared" si="2"/>
        <v>4.3149625044637524E-4</v>
      </c>
    </row>
    <row r="150" spans="3:11">
      <c r="C150" s="33" t="s">
        <v>178</v>
      </c>
      <c r="D150" s="33" t="s">
        <v>23</v>
      </c>
      <c r="E150" s="34" t="s">
        <v>41</v>
      </c>
      <c r="F150" s="34" t="s">
        <v>145</v>
      </c>
      <c r="G150" s="34" t="s">
        <v>145</v>
      </c>
      <c r="H150" s="33">
        <v>0.36</v>
      </c>
      <c r="I150" s="33">
        <v>0.38</v>
      </c>
      <c r="J150" s="35">
        <v>7.4550000000000001</v>
      </c>
      <c r="K150" s="17">
        <f t="shared" si="2"/>
        <v>1.4135221997381257E-4</v>
      </c>
    </row>
    <row r="151" spans="3:11">
      <c r="C151" s="33" t="s">
        <v>178</v>
      </c>
      <c r="D151" s="33" t="s">
        <v>23</v>
      </c>
      <c r="E151" s="34" t="s">
        <v>41</v>
      </c>
      <c r="F151" s="34" t="s">
        <v>103</v>
      </c>
      <c r="G151" s="34" t="s">
        <v>104</v>
      </c>
      <c r="H151" s="33">
        <v>0.09</v>
      </c>
      <c r="I151" s="33">
        <v>0.11</v>
      </c>
      <c r="J151" s="35">
        <v>1.7350000000000001</v>
      </c>
      <c r="K151" s="17">
        <f t="shared" si="2"/>
        <v>4.0917747887156273E-5</v>
      </c>
    </row>
    <row r="152" spans="3:11">
      <c r="C152" s="33" t="s">
        <v>178</v>
      </c>
      <c r="D152" s="33" t="s">
        <v>23</v>
      </c>
      <c r="E152" s="34" t="s">
        <v>41</v>
      </c>
      <c r="F152" s="34" t="s">
        <v>107</v>
      </c>
      <c r="G152" s="34" t="s">
        <v>45</v>
      </c>
      <c r="H152" s="33">
        <v>2.23</v>
      </c>
      <c r="I152" s="33">
        <v>2.25</v>
      </c>
      <c r="J152" s="35">
        <v>35.817500000000003</v>
      </c>
      <c r="K152" s="17">
        <f t="shared" si="2"/>
        <v>8.3695393405546924E-4</v>
      </c>
    </row>
    <row r="153" spans="3:11">
      <c r="C153" s="33" t="s">
        <v>178</v>
      </c>
      <c r="D153" s="33" t="s">
        <v>23</v>
      </c>
      <c r="E153" s="34" t="s">
        <v>41</v>
      </c>
      <c r="F153" s="34" t="s">
        <v>108</v>
      </c>
      <c r="G153" s="34" t="s">
        <v>43</v>
      </c>
      <c r="H153" s="33">
        <v>0.09</v>
      </c>
      <c r="I153" s="33">
        <v>0.1</v>
      </c>
      <c r="J153" s="35">
        <v>1.865</v>
      </c>
      <c r="K153" s="17">
        <f t="shared" si="2"/>
        <v>3.7197952624687524E-5</v>
      </c>
    </row>
    <row r="154" spans="3:11">
      <c r="C154" s="33" t="s">
        <v>185</v>
      </c>
      <c r="D154" s="33" t="s">
        <v>186</v>
      </c>
      <c r="E154" s="34" t="s">
        <v>17</v>
      </c>
      <c r="F154" s="34" t="s">
        <v>187</v>
      </c>
      <c r="G154" s="34" t="s">
        <v>21</v>
      </c>
      <c r="H154" s="33">
        <v>3.04</v>
      </c>
      <c r="I154" s="33">
        <v>3.08</v>
      </c>
      <c r="J154" s="35">
        <v>75.63</v>
      </c>
      <c r="K154" s="17">
        <f t="shared" si="2"/>
        <v>1.1456969408403757E-3</v>
      </c>
    </row>
    <row r="155" spans="3:11">
      <c r="C155" s="33" t="s">
        <v>185</v>
      </c>
      <c r="D155" s="33" t="s">
        <v>186</v>
      </c>
      <c r="E155" s="34" t="s">
        <v>17</v>
      </c>
      <c r="F155" s="34" t="s">
        <v>84</v>
      </c>
      <c r="G155" s="34" t="s">
        <v>21</v>
      </c>
      <c r="H155" s="33">
        <v>10.370000000000001</v>
      </c>
      <c r="I155" s="33">
        <v>9.9700000000000006</v>
      </c>
      <c r="J155" s="35">
        <v>236.17500000000001</v>
      </c>
      <c r="K155" s="17">
        <f t="shared" si="2"/>
        <v>3.7086358766813461E-3</v>
      </c>
    </row>
    <row r="156" spans="3:11">
      <c r="C156" s="33" t="s">
        <v>868</v>
      </c>
      <c r="D156" s="33" t="s">
        <v>186</v>
      </c>
      <c r="E156" s="34" t="s">
        <v>17</v>
      </c>
      <c r="F156" s="34" t="s">
        <v>97</v>
      </c>
      <c r="G156" s="34" t="s">
        <v>21</v>
      </c>
      <c r="H156" s="33">
        <v>2.86</v>
      </c>
      <c r="I156" s="33">
        <v>2.87</v>
      </c>
      <c r="J156" s="35">
        <v>68.665000000000006</v>
      </c>
      <c r="K156" s="17">
        <f t="shared" si="2"/>
        <v>1.067581240328532E-3</v>
      </c>
    </row>
    <row r="157" spans="3:11">
      <c r="C157" s="33" t="s">
        <v>868</v>
      </c>
      <c r="D157" s="33" t="s">
        <v>186</v>
      </c>
      <c r="E157" s="34" t="s">
        <v>17</v>
      </c>
      <c r="F157" s="34" t="s">
        <v>188</v>
      </c>
      <c r="G157" s="34" t="s">
        <v>21</v>
      </c>
      <c r="H157" s="33">
        <v>7.29</v>
      </c>
      <c r="I157" s="33">
        <v>0.86</v>
      </c>
      <c r="J157" s="35">
        <v>153.19</v>
      </c>
      <c r="K157" s="17">
        <f t="shared" si="2"/>
        <v>3.1990239257231271E-4</v>
      </c>
    </row>
    <row r="158" spans="3:11">
      <c r="C158" s="33" t="s">
        <v>189</v>
      </c>
      <c r="D158" s="33" t="s">
        <v>26</v>
      </c>
      <c r="E158" s="34" t="s">
        <v>17</v>
      </c>
      <c r="F158" s="34" t="s">
        <v>52</v>
      </c>
      <c r="G158" s="34" t="s">
        <v>53</v>
      </c>
      <c r="H158" s="33">
        <v>12.9</v>
      </c>
      <c r="I158" s="33">
        <v>10.61</v>
      </c>
      <c r="J158" s="35">
        <v>297.1825</v>
      </c>
      <c r="K158" s="17">
        <f t="shared" si="2"/>
        <v>3.9467027734793455E-3</v>
      </c>
    </row>
    <row r="159" spans="3:11">
      <c r="C159" s="33" t="s">
        <v>189</v>
      </c>
      <c r="D159" s="33" t="s">
        <v>26</v>
      </c>
      <c r="E159" s="34" t="s">
        <v>17</v>
      </c>
      <c r="F159" s="34" t="s">
        <v>190</v>
      </c>
      <c r="G159" s="34" t="s">
        <v>53</v>
      </c>
      <c r="H159" s="33">
        <v>0.2</v>
      </c>
      <c r="I159" s="33">
        <v>0.19</v>
      </c>
      <c r="J159" s="35">
        <v>4.92</v>
      </c>
      <c r="K159" s="17">
        <f t="shared" si="2"/>
        <v>7.0676109986906287E-5</v>
      </c>
    </row>
    <row r="160" spans="3:11">
      <c r="C160" s="33" t="s">
        <v>869</v>
      </c>
      <c r="D160" s="33" t="s">
        <v>191</v>
      </c>
      <c r="E160" s="34" t="s">
        <v>17</v>
      </c>
      <c r="F160" s="34" t="s">
        <v>20</v>
      </c>
      <c r="G160" s="34" t="s">
        <v>21</v>
      </c>
      <c r="H160" s="33">
        <v>0.12</v>
      </c>
      <c r="I160" s="33">
        <v>0.3</v>
      </c>
      <c r="J160" s="35">
        <v>9.0574999999999992</v>
      </c>
      <c r="K160" s="17">
        <f t="shared" si="2"/>
        <v>1.1159385787406256E-4</v>
      </c>
    </row>
    <row r="161" spans="3:11">
      <c r="C161" s="33" t="s">
        <v>869</v>
      </c>
      <c r="D161" s="33" t="s">
        <v>191</v>
      </c>
      <c r="E161" s="34" t="s">
        <v>17</v>
      </c>
      <c r="F161" s="34" t="s">
        <v>192</v>
      </c>
      <c r="G161" s="34" t="s">
        <v>21</v>
      </c>
      <c r="H161" s="33">
        <v>4.26</v>
      </c>
      <c r="I161" s="33">
        <v>4.3899999999999997</v>
      </c>
      <c r="J161" s="35">
        <v>100.16500000000001</v>
      </c>
      <c r="K161" s="17">
        <f t="shared" si="2"/>
        <v>1.6329901202237821E-3</v>
      </c>
    </row>
    <row r="162" spans="3:11">
      <c r="C162" s="33" t="s">
        <v>870</v>
      </c>
      <c r="D162" s="33" t="s">
        <v>191</v>
      </c>
      <c r="E162" s="34" t="s">
        <v>17</v>
      </c>
      <c r="F162" s="34" t="s">
        <v>22</v>
      </c>
      <c r="G162" s="34" t="s">
        <v>47</v>
      </c>
      <c r="H162" s="33">
        <v>2.4700000000000002</v>
      </c>
      <c r="I162" s="33">
        <v>1.74</v>
      </c>
      <c r="J162" s="35">
        <v>54.527500000000003</v>
      </c>
      <c r="K162" s="17">
        <f t="shared" si="2"/>
        <v>6.4724437566956289E-4</v>
      </c>
    </row>
    <row r="163" spans="3:11">
      <c r="C163" s="33" t="s">
        <v>870</v>
      </c>
      <c r="D163" s="33" t="s">
        <v>191</v>
      </c>
      <c r="E163" s="34" t="s">
        <v>17</v>
      </c>
      <c r="F163" s="34" t="s">
        <v>61</v>
      </c>
      <c r="G163" s="34" t="s">
        <v>21</v>
      </c>
      <c r="H163" s="33">
        <v>6.24</v>
      </c>
      <c r="I163" s="33">
        <v>6.4399999999999995</v>
      </c>
      <c r="J163" s="35">
        <v>150.35249999999999</v>
      </c>
      <c r="K163" s="17">
        <f t="shared" si="2"/>
        <v>2.3955481490298761E-3</v>
      </c>
    </row>
    <row r="164" spans="3:11">
      <c r="C164" s="33" t="s">
        <v>193</v>
      </c>
      <c r="D164" s="33" t="s">
        <v>31</v>
      </c>
      <c r="E164" s="34" t="s">
        <v>17</v>
      </c>
      <c r="F164" s="34" t="s">
        <v>22</v>
      </c>
      <c r="G164" s="34" t="s">
        <v>47</v>
      </c>
      <c r="H164" s="33">
        <v>0.14000000000000001</v>
      </c>
      <c r="I164" s="33">
        <v>0.14000000000000001</v>
      </c>
      <c r="J164" s="35">
        <v>9.36</v>
      </c>
      <c r="K164" s="17">
        <f t="shared" si="2"/>
        <v>5.2077133674562538E-5</v>
      </c>
    </row>
    <row r="165" spans="3:11">
      <c r="C165" s="33" t="s">
        <v>193</v>
      </c>
      <c r="D165" s="33" t="s">
        <v>31</v>
      </c>
      <c r="E165" s="34" t="s">
        <v>17</v>
      </c>
      <c r="F165" s="34" t="s">
        <v>22</v>
      </c>
      <c r="G165" s="34" t="s">
        <v>21</v>
      </c>
      <c r="H165" s="33">
        <v>2.66</v>
      </c>
      <c r="I165" s="33">
        <v>0.18</v>
      </c>
      <c r="J165" s="35">
        <v>50.932499999999997</v>
      </c>
      <c r="K165" s="17">
        <f t="shared" si="2"/>
        <v>6.6956314724437538E-5</v>
      </c>
    </row>
    <row r="166" spans="3:11">
      <c r="C166" s="33" t="s">
        <v>193</v>
      </c>
      <c r="D166" s="33" t="s">
        <v>31</v>
      </c>
      <c r="E166" s="34" t="s">
        <v>17</v>
      </c>
      <c r="F166" s="34" t="s">
        <v>33</v>
      </c>
      <c r="G166" s="34" t="s">
        <v>19</v>
      </c>
      <c r="H166" s="33">
        <v>0.48000000000000004</v>
      </c>
      <c r="I166" s="33">
        <v>1.42</v>
      </c>
      <c r="J166" s="35">
        <v>15.72</v>
      </c>
      <c r="K166" s="17">
        <f t="shared" si="2"/>
        <v>5.2821092727056284E-4</v>
      </c>
    </row>
    <row r="167" spans="3:11">
      <c r="C167" s="33" t="s">
        <v>193</v>
      </c>
      <c r="D167" s="33" t="s">
        <v>31</v>
      </c>
      <c r="E167" s="34" t="s">
        <v>17</v>
      </c>
      <c r="F167" s="34" t="s">
        <v>194</v>
      </c>
      <c r="G167" s="34" t="s">
        <v>21</v>
      </c>
      <c r="H167" s="33">
        <v>7.0000000000000007E-2</v>
      </c>
      <c r="I167" s="33">
        <v>0.1</v>
      </c>
      <c r="J167" s="35">
        <v>2.2149999999999999</v>
      </c>
      <c r="K167" s="17">
        <f t="shared" si="2"/>
        <v>3.7197952624687524E-5</v>
      </c>
    </row>
    <row r="168" spans="3:11">
      <c r="C168" s="33" t="s">
        <v>193</v>
      </c>
      <c r="D168" s="33" t="s">
        <v>31</v>
      </c>
      <c r="E168" s="34" t="s">
        <v>41</v>
      </c>
      <c r="F168" s="34" t="s">
        <v>68</v>
      </c>
      <c r="G168" s="34" t="s">
        <v>43</v>
      </c>
      <c r="H168" s="33">
        <v>0</v>
      </c>
      <c r="I168" s="33">
        <v>0.44</v>
      </c>
      <c r="J168" s="35">
        <v>2.1274999999999999</v>
      </c>
      <c r="K168" s="17">
        <f t="shared" si="2"/>
        <v>1.6367099154862509E-4</v>
      </c>
    </row>
    <row r="169" spans="3:11">
      <c r="C169" s="33" t="s">
        <v>193</v>
      </c>
      <c r="D169" s="33" t="s">
        <v>31</v>
      </c>
      <c r="E169" s="34" t="s">
        <v>28</v>
      </c>
      <c r="F169" s="34" t="s">
        <v>195</v>
      </c>
      <c r="G169" s="34" t="s">
        <v>65</v>
      </c>
      <c r="H169" s="33">
        <v>0.02</v>
      </c>
      <c r="I169" s="33">
        <v>0.06</v>
      </c>
      <c r="J169" s="35">
        <v>0.99</v>
      </c>
      <c r="K169" s="17">
        <f t="shared" si="2"/>
        <v>2.2318771574812514E-5</v>
      </c>
    </row>
    <row r="170" spans="3:11">
      <c r="C170" s="33" t="s">
        <v>880</v>
      </c>
      <c r="D170" s="33" t="s">
        <v>197</v>
      </c>
      <c r="E170" s="34" t="s">
        <v>17</v>
      </c>
      <c r="F170" s="34" t="s">
        <v>198</v>
      </c>
      <c r="G170" s="34" t="s">
        <v>21</v>
      </c>
      <c r="H170" s="33">
        <v>7.0000000000000007E-2</v>
      </c>
      <c r="I170" s="33">
        <v>7.0000000000000007E-2</v>
      </c>
      <c r="J170" s="35">
        <v>1.7324999999999999</v>
      </c>
      <c r="K170" s="17">
        <f t="shared" si="2"/>
        <v>2.6038566837281269E-5</v>
      </c>
    </row>
    <row r="171" spans="3:11">
      <c r="C171" s="33" t="s">
        <v>880</v>
      </c>
      <c r="D171" s="33" t="s">
        <v>197</v>
      </c>
      <c r="E171" s="34" t="s">
        <v>41</v>
      </c>
      <c r="F171" s="34" t="s">
        <v>199</v>
      </c>
      <c r="G171" s="34" t="s">
        <v>45</v>
      </c>
      <c r="H171" s="33">
        <v>27.87</v>
      </c>
      <c r="I171" s="33">
        <v>28.2</v>
      </c>
      <c r="J171" s="35">
        <v>659.93499999999995</v>
      </c>
      <c r="K171" s="17">
        <f t="shared" si="2"/>
        <v>1.0489822640161881E-2</v>
      </c>
    </row>
    <row r="172" spans="3:11">
      <c r="C172" s="33" t="s">
        <v>880</v>
      </c>
      <c r="D172" s="33" t="s">
        <v>197</v>
      </c>
      <c r="E172" s="34" t="s">
        <v>41</v>
      </c>
      <c r="F172" s="34" t="s">
        <v>200</v>
      </c>
      <c r="G172" s="34" t="s">
        <v>45</v>
      </c>
      <c r="H172" s="33">
        <v>0.92999999999999994</v>
      </c>
      <c r="I172" s="33">
        <v>1.03</v>
      </c>
      <c r="J172" s="35">
        <v>22.197499999999998</v>
      </c>
      <c r="K172" s="17">
        <f t="shared" si="2"/>
        <v>3.8313891203428147E-4</v>
      </c>
    </row>
    <row r="173" spans="3:11">
      <c r="C173" s="33" t="s">
        <v>880</v>
      </c>
      <c r="D173" s="33" t="s">
        <v>197</v>
      </c>
      <c r="E173" s="34" t="s">
        <v>41</v>
      </c>
      <c r="F173" s="34" t="s">
        <v>201</v>
      </c>
      <c r="G173" s="34" t="s">
        <v>145</v>
      </c>
      <c r="H173" s="33">
        <v>0.14000000000000001</v>
      </c>
      <c r="I173" s="33">
        <v>0.16</v>
      </c>
      <c r="J173" s="35">
        <v>3.15</v>
      </c>
      <c r="K173" s="17">
        <f t="shared" si="2"/>
        <v>5.9516724199500035E-5</v>
      </c>
    </row>
    <row r="174" spans="3:11">
      <c r="C174" s="33" t="s">
        <v>873</v>
      </c>
      <c r="D174" s="33" t="s">
        <v>23</v>
      </c>
      <c r="E174" s="34" t="s">
        <v>17</v>
      </c>
      <c r="F174" s="34" t="s">
        <v>88</v>
      </c>
      <c r="G174" s="34" t="s">
        <v>21</v>
      </c>
      <c r="H174" s="33">
        <v>1.1200000000000001</v>
      </c>
      <c r="I174" s="33">
        <v>1.1100000000000001</v>
      </c>
      <c r="J174" s="35">
        <v>17.717500000000001</v>
      </c>
      <c r="K174" s="17">
        <f t="shared" si="2"/>
        <v>4.1289727413403152E-4</v>
      </c>
    </row>
    <row r="175" spans="3:11">
      <c r="C175" s="33" t="s">
        <v>873</v>
      </c>
      <c r="D175" s="33" t="s">
        <v>23</v>
      </c>
      <c r="E175" s="34" t="s">
        <v>17</v>
      </c>
      <c r="F175" s="34" t="s">
        <v>91</v>
      </c>
      <c r="G175" s="34" t="s">
        <v>21</v>
      </c>
      <c r="H175" s="33">
        <v>0.52</v>
      </c>
      <c r="I175" s="33">
        <v>0.55000000000000004</v>
      </c>
      <c r="J175" s="35">
        <v>9.3925000000000001</v>
      </c>
      <c r="K175" s="17">
        <f t="shared" si="2"/>
        <v>2.0458873943578139E-4</v>
      </c>
    </row>
    <row r="176" spans="3:11">
      <c r="C176" s="33" t="s">
        <v>873</v>
      </c>
      <c r="D176" s="33" t="s">
        <v>23</v>
      </c>
      <c r="E176" s="34" t="s">
        <v>17</v>
      </c>
      <c r="F176" s="34" t="s">
        <v>202</v>
      </c>
      <c r="G176" s="34" t="s">
        <v>21</v>
      </c>
      <c r="H176" s="33">
        <v>2.15</v>
      </c>
      <c r="I176" s="33">
        <v>2.11</v>
      </c>
      <c r="J176" s="35">
        <v>34.765000000000001</v>
      </c>
      <c r="K176" s="17">
        <f t="shared" si="2"/>
        <v>7.8487680038090662E-4</v>
      </c>
    </row>
    <row r="177" spans="3:11">
      <c r="C177" s="33" t="s">
        <v>873</v>
      </c>
      <c r="D177" s="33" t="s">
        <v>23</v>
      </c>
      <c r="E177" s="34" t="s">
        <v>17</v>
      </c>
      <c r="F177" s="34" t="s">
        <v>179</v>
      </c>
      <c r="G177" s="34" t="s">
        <v>57</v>
      </c>
      <c r="H177" s="33">
        <v>0.6</v>
      </c>
      <c r="I177" s="33">
        <v>0.65999999999999992</v>
      </c>
      <c r="J177" s="35">
        <v>9.8975000000000009</v>
      </c>
      <c r="K177" s="17">
        <f t="shared" si="2"/>
        <v>2.4550648732293764E-4</v>
      </c>
    </row>
    <row r="178" spans="3:11">
      <c r="C178" s="33" t="s">
        <v>873</v>
      </c>
      <c r="D178" s="33" t="s">
        <v>23</v>
      </c>
      <c r="E178" s="34" t="s">
        <v>17</v>
      </c>
      <c r="F178" s="34" t="s">
        <v>180</v>
      </c>
      <c r="G178" s="34" t="s">
        <v>181</v>
      </c>
      <c r="H178" s="33">
        <v>0.91</v>
      </c>
      <c r="I178" s="33">
        <v>0.94</v>
      </c>
      <c r="J178" s="35">
        <v>15.362500000000001</v>
      </c>
      <c r="K178" s="17">
        <f t="shared" si="2"/>
        <v>3.496607546720627E-4</v>
      </c>
    </row>
    <row r="179" spans="3:11">
      <c r="C179" s="33" t="s">
        <v>873</v>
      </c>
      <c r="D179" s="33" t="s">
        <v>23</v>
      </c>
      <c r="E179" s="34" t="s">
        <v>17</v>
      </c>
      <c r="F179" s="34" t="s">
        <v>95</v>
      </c>
      <c r="G179" s="34" t="s">
        <v>21</v>
      </c>
      <c r="H179" s="33">
        <v>0.35</v>
      </c>
      <c r="I179" s="33">
        <v>0.36</v>
      </c>
      <c r="J179" s="35">
        <v>5.65</v>
      </c>
      <c r="K179" s="17">
        <f t="shared" si="2"/>
        <v>1.3391262944887508E-4</v>
      </c>
    </row>
    <row r="180" spans="3:11">
      <c r="C180" s="33" t="s">
        <v>873</v>
      </c>
      <c r="D180" s="33" t="s">
        <v>23</v>
      </c>
      <c r="E180" s="34" t="s">
        <v>17</v>
      </c>
      <c r="F180" s="34" t="s">
        <v>203</v>
      </c>
      <c r="G180" s="34" t="s">
        <v>21</v>
      </c>
      <c r="H180" s="33">
        <v>2.8</v>
      </c>
      <c r="I180" s="33">
        <v>2.84</v>
      </c>
      <c r="J180" s="35">
        <v>44.362499999999997</v>
      </c>
      <c r="K180" s="17">
        <f t="shared" si="2"/>
        <v>1.0564218545411257E-3</v>
      </c>
    </row>
    <row r="181" spans="3:11">
      <c r="C181" s="33" t="s">
        <v>873</v>
      </c>
      <c r="D181" s="33" t="s">
        <v>23</v>
      </c>
      <c r="E181" s="34" t="s">
        <v>17</v>
      </c>
      <c r="F181" s="34" t="s">
        <v>182</v>
      </c>
      <c r="G181" s="34" t="s">
        <v>183</v>
      </c>
      <c r="H181" s="33">
        <v>0.78</v>
      </c>
      <c r="I181" s="33">
        <v>0.82</v>
      </c>
      <c r="J181" s="35">
        <v>12.2425</v>
      </c>
      <c r="K181" s="17">
        <f t="shared" si="2"/>
        <v>3.0502321152243766E-4</v>
      </c>
    </row>
    <row r="182" spans="3:11">
      <c r="C182" s="33" t="s">
        <v>873</v>
      </c>
      <c r="D182" s="33" t="s">
        <v>23</v>
      </c>
      <c r="E182" s="34" t="s">
        <v>17</v>
      </c>
      <c r="F182" s="34" t="s">
        <v>117</v>
      </c>
      <c r="G182" s="34" t="s">
        <v>21</v>
      </c>
      <c r="H182" s="33">
        <v>0.98</v>
      </c>
      <c r="I182" s="33">
        <v>0.9</v>
      </c>
      <c r="J182" s="35">
        <v>15.7325</v>
      </c>
      <c r="K182" s="17">
        <f t="shared" si="2"/>
        <v>3.3478157362218771E-4</v>
      </c>
    </row>
    <row r="183" spans="3:11">
      <c r="C183" s="33" t="s">
        <v>873</v>
      </c>
      <c r="D183" s="33" t="s">
        <v>23</v>
      </c>
      <c r="E183" s="34" t="s">
        <v>41</v>
      </c>
      <c r="F183" s="34" t="s">
        <v>145</v>
      </c>
      <c r="G183" s="34" t="s">
        <v>145</v>
      </c>
      <c r="H183" s="33">
        <v>0.27</v>
      </c>
      <c r="I183" s="33">
        <v>0.3</v>
      </c>
      <c r="J183" s="35">
        <v>4.9524999999999997</v>
      </c>
      <c r="K183" s="17">
        <f t="shared" si="2"/>
        <v>1.1159385787406256E-4</v>
      </c>
    </row>
    <row r="184" spans="3:11">
      <c r="C184" s="33" t="s">
        <v>873</v>
      </c>
      <c r="D184" s="33" t="s">
        <v>23</v>
      </c>
      <c r="E184" s="34" t="s">
        <v>41</v>
      </c>
      <c r="F184" s="34" t="s">
        <v>105</v>
      </c>
      <c r="G184" s="34" t="s">
        <v>104</v>
      </c>
      <c r="H184" s="33">
        <v>0.82000000000000006</v>
      </c>
      <c r="I184" s="33">
        <v>0.81</v>
      </c>
      <c r="J184" s="35">
        <v>11.965</v>
      </c>
      <c r="K184" s="17">
        <f t="shared" si="2"/>
        <v>3.0130341625996893E-4</v>
      </c>
    </row>
    <row r="185" spans="3:11">
      <c r="C185" s="33" t="s">
        <v>873</v>
      </c>
      <c r="D185" s="33" t="s">
        <v>23</v>
      </c>
      <c r="E185" s="34" t="s">
        <v>41</v>
      </c>
      <c r="F185" s="34" t="s">
        <v>107</v>
      </c>
      <c r="G185" s="34" t="s">
        <v>45</v>
      </c>
      <c r="H185" s="33">
        <v>2.5700000000000003</v>
      </c>
      <c r="I185" s="33">
        <v>2.39</v>
      </c>
      <c r="J185" s="35">
        <v>36.155000000000001</v>
      </c>
      <c r="K185" s="17">
        <f t="shared" si="2"/>
        <v>8.8903106773003185E-4</v>
      </c>
    </row>
    <row r="186" spans="3:11">
      <c r="C186" s="33" t="s">
        <v>873</v>
      </c>
      <c r="D186" s="33" t="s">
        <v>23</v>
      </c>
      <c r="E186" s="34" t="s">
        <v>41</v>
      </c>
      <c r="F186" s="34" t="s">
        <v>204</v>
      </c>
      <c r="G186" s="34" t="s">
        <v>45</v>
      </c>
      <c r="H186" s="33">
        <v>0.49</v>
      </c>
      <c r="I186" s="33">
        <v>0.38</v>
      </c>
      <c r="J186" s="35">
        <v>8.7949999999999999</v>
      </c>
      <c r="K186" s="17">
        <f t="shared" si="2"/>
        <v>1.4135221997381257E-4</v>
      </c>
    </row>
    <row r="187" spans="3:11">
      <c r="C187" s="33" t="s">
        <v>873</v>
      </c>
      <c r="D187" s="33" t="s">
        <v>23</v>
      </c>
      <c r="E187" s="34" t="s">
        <v>41</v>
      </c>
      <c r="F187" s="34" t="s">
        <v>63</v>
      </c>
      <c r="G187" s="34" t="s">
        <v>43</v>
      </c>
      <c r="H187" s="33">
        <v>0.38</v>
      </c>
      <c r="I187" s="33">
        <v>0.39</v>
      </c>
      <c r="J187" s="35">
        <v>6.2475000000000005</v>
      </c>
      <c r="K187" s="17">
        <f t="shared" si="2"/>
        <v>1.4507201523628134E-4</v>
      </c>
    </row>
    <row r="188" spans="3:11">
      <c r="C188" s="33" t="s">
        <v>873</v>
      </c>
      <c r="D188" s="33" t="s">
        <v>23</v>
      </c>
      <c r="E188" s="34" t="s">
        <v>28</v>
      </c>
      <c r="F188" s="34" t="s">
        <v>110</v>
      </c>
      <c r="G188" s="34" t="s">
        <v>51</v>
      </c>
      <c r="H188" s="33">
        <v>0.53</v>
      </c>
      <c r="I188" s="33">
        <v>0.61</v>
      </c>
      <c r="J188" s="35">
        <v>10.345000000000001</v>
      </c>
      <c r="K188" s="17">
        <f t="shared" si="2"/>
        <v>2.2690751101059388E-4</v>
      </c>
    </row>
    <row r="189" spans="3:11">
      <c r="C189" s="33" t="s">
        <v>873</v>
      </c>
      <c r="D189" s="33" t="s">
        <v>23</v>
      </c>
      <c r="E189" s="34" t="s">
        <v>28</v>
      </c>
      <c r="F189" s="34" t="s">
        <v>205</v>
      </c>
      <c r="G189" s="34" t="s">
        <v>39</v>
      </c>
      <c r="H189" s="33">
        <v>0.2</v>
      </c>
      <c r="I189" s="33">
        <v>0.25</v>
      </c>
      <c r="J189" s="35">
        <v>4.1900000000000004</v>
      </c>
      <c r="K189" s="17">
        <f t="shared" si="2"/>
        <v>9.2994881561718804E-5</v>
      </c>
    </row>
    <row r="190" spans="3:11">
      <c r="C190" s="33" t="s">
        <v>873</v>
      </c>
      <c r="D190" s="33" t="s">
        <v>23</v>
      </c>
      <c r="E190" s="34" t="s">
        <v>28</v>
      </c>
      <c r="F190" s="34" t="s">
        <v>206</v>
      </c>
      <c r="G190" s="34" t="s">
        <v>65</v>
      </c>
      <c r="H190" s="33">
        <v>0.53</v>
      </c>
      <c r="I190" s="33">
        <v>0.55000000000000004</v>
      </c>
      <c r="J190" s="35">
        <v>8.8450000000000006</v>
      </c>
      <c r="K190" s="17">
        <f t="shared" si="2"/>
        <v>2.0458873943578139E-4</v>
      </c>
    </row>
    <row r="191" spans="3:11">
      <c r="C191" s="33" t="s">
        <v>874</v>
      </c>
      <c r="D191" s="33" t="s">
        <v>197</v>
      </c>
      <c r="E191" s="34" t="s">
        <v>17</v>
      </c>
      <c r="F191" s="34" t="s">
        <v>207</v>
      </c>
      <c r="G191" s="34" t="s">
        <v>21</v>
      </c>
      <c r="H191" s="33">
        <v>10.220000000000001</v>
      </c>
      <c r="I191" s="33">
        <v>10.79</v>
      </c>
      <c r="J191" s="35">
        <v>257.49</v>
      </c>
      <c r="K191" s="17">
        <f t="shared" si="2"/>
        <v>4.013659088203783E-3</v>
      </c>
    </row>
    <row r="192" spans="3:11">
      <c r="C192" s="33" t="s">
        <v>208</v>
      </c>
      <c r="D192" s="33" t="s">
        <v>23</v>
      </c>
      <c r="E192" s="34" t="s">
        <v>17</v>
      </c>
      <c r="F192" s="34" t="s">
        <v>209</v>
      </c>
      <c r="G192" s="34" t="s">
        <v>21</v>
      </c>
      <c r="H192" s="33">
        <v>0.18</v>
      </c>
      <c r="I192" s="33">
        <v>0.14000000000000001</v>
      </c>
      <c r="J192" s="35">
        <v>4.2675000000000001</v>
      </c>
      <c r="K192" s="17">
        <f t="shared" si="2"/>
        <v>5.2077133674562538E-5</v>
      </c>
    </row>
    <row r="193" spans="3:11">
      <c r="C193" s="33" t="s">
        <v>208</v>
      </c>
      <c r="D193" s="33" t="s">
        <v>23</v>
      </c>
      <c r="E193" s="34" t="s">
        <v>17</v>
      </c>
      <c r="F193" s="34" t="s">
        <v>86</v>
      </c>
      <c r="G193" s="34" t="s">
        <v>21</v>
      </c>
      <c r="H193" s="33">
        <v>0.49</v>
      </c>
      <c r="I193" s="33">
        <v>0.56000000000000005</v>
      </c>
      <c r="J193" s="35">
        <v>7.5149999999999997</v>
      </c>
      <c r="K193" s="17">
        <f t="shared" si="2"/>
        <v>2.0830853469825015E-4</v>
      </c>
    </row>
    <row r="194" spans="3:11">
      <c r="C194" s="33" t="s">
        <v>208</v>
      </c>
      <c r="D194" s="33" t="s">
        <v>23</v>
      </c>
      <c r="E194" s="34" t="s">
        <v>17</v>
      </c>
      <c r="F194" s="34" t="s">
        <v>210</v>
      </c>
      <c r="G194" s="34" t="s">
        <v>21</v>
      </c>
      <c r="H194" s="33">
        <v>1.45</v>
      </c>
      <c r="I194" s="33">
        <v>1.39</v>
      </c>
      <c r="J194" s="35">
        <v>22.71</v>
      </c>
      <c r="K194" s="17">
        <f t="shared" si="2"/>
        <v>5.1705154148315652E-4</v>
      </c>
    </row>
    <row r="195" spans="3:11">
      <c r="C195" s="33" t="s">
        <v>208</v>
      </c>
      <c r="D195" s="33" t="s">
        <v>23</v>
      </c>
      <c r="E195" s="34" t="s">
        <v>17</v>
      </c>
      <c r="F195" s="34" t="s">
        <v>90</v>
      </c>
      <c r="G195" s="34" t="s">
        <v>21</v>
      </c>
      <c r="H195" s="33">
        <v>1.01</v>
      </c>
      <c r="I195" s="33">
        <v>0.99</v>
      </c>
      <c r="J195" s="35">
        <v>17.674999999999997</v>
      </c>
      <c r="K195" s="17">
        <f t="shared" si="2"/>
        <v>3.6825973098440648E-4</v>
      </c>
    </row>
    <row r="196" spans="3:11">
      <c r="C196" s="33" t="s">
        <v>208</v>
      </c>
      <c r="D196" s="33" t="s">
        <v>23</v>
      </c>
      <c r="E196" s="34" t="s">
        <v>17</v>
      </c>
      <c r="F196" s="34" t="s">
        <v>95</v>
      </c>
      <c r="G196" s="34" t="s">
        <v>21</v>
      </c>
      <c r="H196" s="33">
        <v>0.5</v>
      </c>
      <c r="I196" s="33">
        <v>0.48</v>
      </c>
      <c r="J196" s="35">
        <v>7.4074999999999998</v>
      </c>
      <c r="K196" s="17">
        <f t="shared" si="2"/>
        <v>1.7855017259850011E-4</v>
      </c>
    </row>
    <row r="197" spans="3:11">
      <c r="C197" s="33" t="s">
        <v>208</v>
      </c>
      <c r="D197" s="33" t="s">
        <v>23</v>
      </c>
      <c r="E197" s="34" t="s">
        <v>17</v>
      </c>
      <c r="F197" s="34" t="s">
        <v>97</v>
      </c>
      <c r="G197" s="34" t="s">
        <v>21</v>
      </c>
      <c r="H197" s="33">
        <v>0.49</v>
      </c>
      <c r="I197" s="33">
        <v>0.46</v>
      </c>
      <c r="J197" s="35">
        <v>6.6524999999999999</v>
      </c>
      <c r="K197" s="17">
        <f t="shared" si="2"/>
        <v>1.7111058207356261E-4</v>
      </c>
    </row>
    <row r="198" spans="3:11">
      <c r="C198" s="33" t="s">
        <v>208</v>
      </c>
      <c r="D198" s="33" t="s">
        <v>23</v>
      </c>
      <c r="E198" s="34" t="s">
        <v>17</v>
      </c>
      <c r="F198" s="34" t="s">
        <v>211</v>
      </c>
      <c r="G198" s="34" t="s">
        <v>21</v>
      </c>
      <c r="H198" s="33">
        <v>0.82000000000000006</v>
      </c>
      <c r="I198" s="33">
        <v>0.81</v>
      </c>
      <c r="J198" s="35">
        <v>12.067499999999999</v>
      </c>
      <c r="K198" s="17">
        <f t="shared" si="2"/>
        <v>3.0130341625996893E-4</v>
      </c>
    </row>
    <row r="199" spans="3:11">
      <c r="C199" s="33" t="s">
        <v>208</v>
      </c>
      <c r="D199" s="33" t="s">
        <v>23</v>
      </c>
      <c r="E199" s="34" t="s">
        <v>17</v>
      </c>
      <c r="F199" s="34" t="s">
        <v>203</v>
      </c>
      <c r="G199" s="34" t="s">
        <v>21</v>
      </c>
      <c r="H199" s="33">
        <v>0.47</v>
      </c>
      <c r="I199" s="33">
        <v>0.46</v>
      </c>
      <c r="J199" s="35">
        <v>7.6275000000000004</v>
      </c>
      <c r="K199" s="17">
        <f t="shared" si="2"/>
        <v>1.7111058207356261E-4</v>
      </c>
    </row>
    <row r="200" spans="3:11">
      <c r="C200" s="33" t="s">
        <v>208</v>
      </c>
      <c r="D200" s="33" t="s">
        <v>23</v>
      </c>
      <c r="E200" s="34" t="s">
        <v>17</v>
      </c>
      <c r="F200" s="34" t="s">
        <v>182</v>
      </c>
      <c r="G200" s="34" t="s">
        <v>183</v>
      </c>
      <c r="H200" s="33">
        <v>0.25</v>
      </c>
      <c r="I200" s="33">
        <v>0.23</v>
      </c>
      <c r="J200" s="35">
        <v>3.46</v>
      </c>
      <c r="K200" s="17">
        <f t="shared" si="2"/>
        <v>8.5555291036781307E-5</v>
      </c>
    </row>
    <row r="201" spans="3:11">
      <c r="C201" s="33" t="s">
        <v>208</v>
      </c>
      <c r="D201" s="33" t="s">
        <v>23</v>
      </c>
      <c r="E201" s="34" t="s">
        <v>17</v>
      </c>
      <c r="F201" s="34" t="s">
        <v>212</v>
      </c>
      <c r="G201" s="34" t="s">
        <v>19</v>
      </c>
      <c r="H201" s="33">
        <v>0.41</v>
      </c>
      <c r="I201" s="33">
        <v>0.36</v>
      </c>
      <c r="J201" s="35">
        <v>6.1675000000000004</v>
      </c>
      <c r="K201" s="17">
        <f t="shared" ref="K201:K264" si="3">+I201/I$322</f>
        <v>1.3391262944887508E-4</v>
      </c>
    </row>
    <row r="202" spans="3:11">
      <c r="C202" s="33" t="s">
        <v>208</v>
      </c>
      <c r="D202" s="33" t="s">
        <v>23</v>
      </c>
      <c r="E202" s="34" t="s">
        <v>17</v>
      </c>
      <c r="F202" s="34" t="s">
        <v>60</v>
      </c>
      <c r="G202" s="34" t="s">
        <v>21</v>
      </c>
      <c r="H202" s="33">
        <v>0.14000000000000001</v>
      </c>
      <c r="I202" s="33">
        <v>0.14000000000000001</v>
      </c>
      <c r="J202" s="35">
        <v>2.1074999999999999</v>
      </c>
      <c r="K202" s="17">
        <f t="shared" si="3"/>
        <v>5.2077133674562538E-5</v>
      </c>
    </row>
    <row r="203" spans="3:11">
      <c r="C203" s="33" t="s">
        <v>208</v>
      </c>
      <c r="D203" s="33" t="s">
        <v>23</v>
      </c>
      <c r="E203" s="34" t="s">
        <v>17</v>
      </c>
      <c r="F203" s="34" t="s">
        <v>100</v>
      </c>
      <c r="G203" s="34" t="s">
        <v>35</v>
      </c>
      <c r="H203" s="33">
        <v>0.14000000000000001</v>
      </c>
      <c r="I203" s="33">
        <v>0.14000000000000001</v>
      </c>
      <c r="J203" s="35">
        <v>2.4775</v>
      </c>
      <c r="K203" s="17">
        <f t="shared" si="3"/>
        <v>5.2077133674562538E-5</v>
      </c>
    </row>
    <row r="204" spans="3:11">
      <c r="C204" s="33" t="s">
        <v>208</v>
      </c>
      <c r="D204" s="33" t="s">
        <v>23</v>
      </c>
      <c r="E204" s="34" t="s">
        <v>17</v>
      </c>
      <c r="F204" s="34" t="s">
        <v>101</v>
      </c>
      <c r="G204" s="34" t="s">
        <v>21</v>
      </c>
      <c r="H204" s="33">
        <v>0.54</v>
      </c>
      <c r="I204" s="33">
        <v>0.47</v>
      </c>
      <c r="J204" s="35">
        <v>11.8775</v>
      </c>
      <c r="K204" s="17">
        <f t="shared" si="3"/>
        <v>1.7483037733603135E-4</v>
      </c>
    </row>
    <row r="205" spans="3:11">
      <c r="C205" s="33" t="s">
        <v>208</v>
      </c>
      <c r="D205" s="33" t="s">
        <v>23</v>
      </c>
      <c r="E205" s="34" t="s">
        <v>41</v>
      </c>
      <c r="F205" s="34" t="s">
        <v>103</v>
      </c>
      <c r="G205" s="34" t="s">
        <v>104</v>
      </c>
      <c r="H205" s="33">
        <v>0.37</v>
      </c>
      <c r="I205" s="33">
        <v>0.36</v>
      </c>
      <c r="J205" s="35">
        <v>4.8049999999999997</v>
      </c>
      <c r="K205" s="17">
        <f t="shared" si="3"/>
        <v>1.3391262944887508E-4</v>
      </c>
    </row>
    <row r="206" spans="3:11">
      <c r="C206" s="33" t="s">
        <v>208</v>
      </c>
      <c r="D206" s="33" t="s">
        <v>23</v>
      </c>
      <c r="E206" s="34" t="s">
        <v>41</v>
      </c>
      <c r="F206" s="34" t="s">
        <v>107</v>
      </c>
      <c r="G206" s="34" t="s">
        <v>45</v>
      </c>
      <c r="H206" s="33">
        <v>0.24</v>
      </c>
      <c r="I206" s="33">
        <v>0.21</v>
      </c>
      <c r="J206" s="35">
        <v>3.4275000000000002</v>
      </c>
      <c r="K206" s="17">
        <f t="shared" si="3"/>
        <v>7.8115700511843797E-5</v>
      </c>
    </row>
    <row r="207" spans="3:11">
      <c r="C207" s="33" t="s">
        <v>208</v>
      </c>
      <c r="D207" s="33" t="s">
        <v>23</v>
      </c>
      <c r="E207" s="34" t="s">
        <v>41</v>
      </c>
      <c r="F207" s="34" t="s">
        <v>109</v>
      </c>
      <c r="G207" s="34" t="s">
        <v>43</v>
      </c>
      <c r="H207" s="33">
        <v>0.18000000000000002</v>
      </c>
      <c r="I207" s="33">
        <v>0.24</v>
      </c>
      <c r="J207" s="35">
        <v>3.82</v>
      </c>
      <c r="K207" s="17">
        <f t="shared" si="3"/>
        <v>8.9275086299250056E-5</v>
      </c>
    </row>
    <row r="208" spans="3:11">
      <c r="C208" s="33" t="s">
        <v>208</v>
      </c>
      <c r="D208" s="33" t="s">
        <v>23</v>
      </c>
      <c r="E208" s="34" t="s">
        <v>28</v>
      </c>
      <c r="F208" s="34" t="s">
        <v>111</v>
      </c>
      <c r="G208" s="34" t="s">
        <v>65</v>
      </c>
      <c r="H208" s="33">
        <v>0.37</v>
      </c>
      <c r="I208" s="33">
        <v>0.37</v>
      </c>
      <c r="J208" s="35">
        <v>5.05</v>
      </c>
      <c r="K208" s="17">
        <f t="shared" si="3"/>
        <v>1.3763242471134384E-4</v>
      </c>
    </row>
    <row r="209" spans="3:11">
      <c r="C209" s="33" t="s">
        <v>208</v>
      </c>
      <c r="D209" s="33" t="s">
        <v>23</v>
      </c>
      <c r="E209" s="34" t="s">
        <v>28</v>
      </c>
      <c r="F209" s="34" t="s">
        <v>112</v>
      </c>
      <c r="G209" s="34" t="s">
        <v>65</v>
      </c>
      <c r="H209" s="33">
        <v>0.36</v>
      </c>
      <c r="I209" s="33">
        <v>0.36</v>
      </c>
      <c r="J209" s="35">
        <v>4.72</v>
      </c>
      <c r="K209" s="17">
        <f t="shared" si="3"/>
        <v>1.3391262944887508E-4</v>
      </c>
    </row>
    <row r="210" spans="3:11">
      <c r="C210" s="33" t="s">
        <v>213</v>
      </c>
      <c r="D210" s="33" t="s">
        <v>214</v>
      </c>
      <c r="E210" s="34" t="s">
        <v>17</v>
      </c>
      <c r="F210" s="34" t="s">
        <v>71</v>
      </c>
      <c r="G210" s="34" t="s">
        <v>19</v>
      </c>
      <c r="H210" s="33">
        <v>0.3</v>
      </c>
      <c r="I210" s="33">
        <v>0.19</v>
      </c>
      <c r="J210" s="35">
        <v>5.1574999999999998</v>
      </c>
      <c r="K210" s="17">
        <f t="shared" si="3"/>
        <v>7.0676109986906287E-5</v>
      </c>
    </row>
    <row r="211" spans="3:11">
      <c r="C211" s="33" t="s">
        <v>213</v>
      </c>
      <c r="D211" s="33" t="s">
        <v>214</v>
      </c>
      <c r="E211" s="34" t="s">
        <v>17</v>
      </c>
      <c r="F211" s="34" t="s">
        <v>55</v>
      </c>
      <c r="G211" s="34" t="s">
        <v>21</v>
      </c>
      <c r="H211" s="33">
        <v>0.09</v>
      </c>
      <c r="I211" s="33">
        <v>0.09</v>
      </c>
      <c r="J211" s="35">
        <v>2.3275000000000001</v>
      </c>
      <c r="K211" s="17">
        <f t="shared" si="3"/>
        <v>3.3478157362218769E-5</v>
      </c>
    </row>
    <row r="212" spans="3:11">
      <c r="C212" s="33" t="s">
        <v>213</v>
      </c>
      <c r="D212" s="33" t="s">
        <v>214</v>
      </c>
      <c r="E212" s="34" t="s">
        <v>17</v>
      </c>
      <c r="F212" s="34" t="s">
        <v>32</v>
      </c>
      <c r="G212" s="34" t="s">
        <v>21</v>
      </c>
      <c r="H212" s="33">
        <v>1.9300000000000002</v>
      </c>
      <c r="I212" s="33">
        <v>1.73</v>
      </c>
      <c r="J212" s="35">
        <v>44.690000000000005</v>
      </c>
      <c r="K212" s="17">
        <f t="shared" si="3"/>
        <v>6.4352458040709416E-4</v>
      </c>
    </row>
    <row r="213" spans="3:11">
      <c r="C213" s="33" t="s">
        <v>213</v>
      </c>
      <c r="D213" s="33" t="s">
        <v>214</v>
      </c>
      <c r="E213" s="34" t="s">
        <v>17</v>
      </c>
      <c r="F213" s="34" t="s">
        <v>91</v>
      </c>
      <c r="G213" s="34" t="s">
        <v>21</v>
      </c>
      <c r="H213" s="33">
        <v>0.82</v>
      </c>
      <c r="I213" s="33">
        <v>0.82</v>
      </c>
      <c r="J213" s="35">
        <v>18.922500000000003</v>
      </c>
      <c r="K213" s="17">
        <f t="shared" si="3"/>
        <v>3.0502321152243766E-4</v>
      </c>
    </row>
    <row r="214" spans="3:11">
      <c r="C214" s="33" t="s">
        <v>213</v>
      </c>
      <c r="D214" s="33" t="s">
        <v>214</v>
      </c>
      <c r="E214" s="34" t="s">
        <v>17</v>
      </c>
      <c r="F214" s="34" t="s">
        <v>215</v>
      </c>
      <c r="G214" s="34" t="s">
        <v>19</v>
      </c>
      <c r="H214" s="33">
        <v>1.2</v>
      </c>
      <c r="I214" s="33">
        <v>0.43</v>
      </c>
      <c r="J214" s="35">
        <v>26.962499999999999</v>
      </c>
      <c r="K214" s="17">
        <f t="shared" si="3"/>
        <v>1.5995119628615636E-4</v>
      </c>
    </row>
    <row r="215" spans="3:11">
      <c r="C215" s="33" t="s">
        <v>213</v>
      </c>
      <c r="D215" s="33" t="s">
        <v>214</v>
      </c>
      <c r="E215" s="34" t="s">
        <v>17</v>
      </c>
      <c r="F215" s="34" t="s">
        <v>216</v>
      </c>
      <c r="G215" s="34" t="s">
        <v>21</v>
      </c>
      <c r="H215" s="33">
        <v>0.97</v>
      </c>
      <c r="I215" s="33">
        <v>0.41</v>
      </c>
      <c r="J215" s="35">
        <v>25.532499999999999</v>
      </c>
      <c r="K215" s="17">
        <f t="shared" si="3"/>
        <v>1.5251160576121883E-4</v>
      </c>
    </row>
    <row r="216" spans="3:11">
      <c r="C216" s="33" t="s">
        <v>213</v>
      </c>
      <c r="D216" s="33" t="s">
        <v>214</v>
      </c>
      <c r="E216" s="34" t="s">
        <v>17</v>
      </c>
      <c r="F216" s="34" t="s">
        <v>84</v>
      </c>
      <c r="G216" s="34" t="s">
        <v>21</v>
      </c>
      <c r="H216" s="33">
        <v>0.49</v>
      </c>
      <c r="I216" s="33">
        <v>0.12</v>
      </c>
      <c r="J216" s="35">
        <v>17.462499999999999</v>
      </c>
      <c r="K216" s="17">
        <f t="shared" si="3"/>
        <v>4.4637543149625028E-5</v>
      </c>
    </row>
    <row r="217" spans="3:11">
      <c r="C217" s="33" t="s">
        <v>213</v>
      </c>
      <c r="D217" s="33" t="s">
        <v>214</v>
      </c>
      <c r="E217" s="34" t="s">
        <v>17</v>
      </c>
      <c r="F217" s="34" t="s">
        <v>217</v>
      </c>
      <c r="G217" s="34" t="s">
        <v>21</v>
      </c>
      <c r="H217" s="33">
        <v>0.28000000000000003</v>
      </c>
      <c r="I217" s="33">
        <v>0.27</v>
      </c>
      <c r="J217" s="35">
        <v>6.72</v>
      </c>
      <c r="K217" s="17">
        <f t="shared" si="3"/>
        <v>1.0043447208665631E-4</v>
      </c>
    </row>
    <row r="218" spans="3:11">
      <c r="C218" s="33" t="s">
        <v>866</v>
      </c>
      <c r="D218" s="33" t="s">
        <v>186</v>
      </c>
      <c r="E218" s="34" t="s">
        <v>17</v>
      </c>
      <c r="F218" s="34" t="s">
        <v>218</v>
      </c>
      <c r="G218" s="34" t="s">
        <v>21</v>
      </c>
      <c r="H218" s="33">
        <v>15.87</v>
      </c>
      <c r="I218" s="33">
        <v>6.64</v>
      </c>
      <c r="J218" s="35">
        <v>317.36750000000001</v>
      </c>
      <c r="K218" s="17">
        <f t="shared" si="3"/>
        <v>2.4699440542792512E-3</v>
      </c>
    </row>
    <row r="219" spans="3:11">
      <c r="C219" s="33" t="s">
        <v>879</v>
      </c>
      <c r="D219" s="33" t="s">
        <v>26</v>
      </c>
      <c r="E219" s="34" t="s">
        <v>17</v>
      </c>
      <c r="F219" s="34" t="s">
        <v>156</v>
      </c>
      <c r="G219" s="34" t="s">
        <v>19</v>
      </c>
      <c r="H219" s="33">
        <v>51.52</v>
      </c>
      <c r="I219" s="33">
        <v>53.7</v>
      </c>
      <c r="J219" s="35">
        <v>1266.665</v>
      </c>
      <c r="K219" s="17">
        <f t="shared" si="3"/>
        <v>1.9975300559457201E-2</v>
      </c>
    </row>
    <row r="220" spans="3:11">
      <c r="C220" s="33" t="s">
        <v>879</v>
      </c>
      <c r="D220" s="33" t="s">
        <v>26</v>
      </c>
      <c r="E220" s="34" t="s">
        <v>17</v>
      </c>
      <c r="F220" s="34" t="s">
        <v>219</v>
      </c>
      <c r="G220" s="34" t="s">
        <v>19</v>
      </c>
      <c r="H220" s="33">
        <v>0.25</v>
      </c>
      <c r="I220" s="33">
        <v>0.26</v>
      </c>
      <c r="J220" s="35">
        <v>6.2275</v>
      </c>
      <c r="K220" s="17">
        <f t="shared" si="3"/>
        <v>9.6714676824187566E-5</v>
      </c>
    </row>
    <row r="221" spans="3:11">
      <c r="C221" s="33" t="s">
        <v>879</v>
      </c>
      <c r="D221" s="33" t="s">
        <v>26</v>
      </c>
      <c r="E221" s="34" t="s">
        <v>17</v>
      </c>
      <c r="F221" s="34" t="s">
        <v>220</v>
      </c>
      <c r="G221" s="34" t="s">
        <v>19</v>
      </c>
      <c r="H221" s="33">
        <v>8.0500000000000007</v>
      </c>
      <c r="I221" s="33">
        <v>8.48</v>
      </c>
      <c r="J221" s="35">
        <v>229.32749999999999</v>
      </c>
      <c r="K221" s="17">
        <f t="shared" si="3"/>
        <v>3.1543863825735019E-3</v>
      </c>
    </row>
    <row r="222" spans="3:11">
      <c r="C222" s="33" t="s">
        <v>879</v>
      </c>
      <c r="D222" s="33" t="s">
        <v>26</v>
      </c>
      <c r="E222" s="34" t="s">
        <v>17</v>
      </c>
      <c r="F222" s="34" t="s">
        <v>157</v>
      </c>
      <c r="G222" s="34" t="s">
        <v>19</v>
      </c>
      <c r="H222" s="33">
        <v>49.83</v>
      </c>
      <c r="I222" s="33">
        <v>48.89</v>
      </c>
      <c r="J222" s="35">
        <v>1208.2674999999999</v>
      </c>
      <c r="K222" s="17">
        <f t="shared" si="3"/>
        <v>1.8186079038209731E-2</v>
      </c>
    </row>
    <row r="223" spans="3:11">
      <c r="C223" s="33" t="s">
        <v>899</v>
      </c>
      <c r="D223" s="33" t="s">
        <v>16</v>
      </c>
      <c r="E223" s="34" t="s">
        <v>17</v>
      </c>
      <c r="F223" s="34" t="s">
        <v>221</v>
      </c>
      <c r="G223" s="34" t="s">
        <v>35</v>
      </c>
      <c r="H223" s="33">
        <v>7.08</v>
      </c>
      <c r="I223" s="33">
        <v>5.64</v>
      </c>
      <c r="J223" s="35">
        <v>664.18</v>
      </c>
      <c r="K223" s="17">
        <f t="shared" si="3"/>
        <v>2.097964528032376E-3</v>
      </c>
    </row>
    <row r="224" spans="3:11">
      <c r="C224" s="33" t="s">
        <v>899</v>
      </c>
      <c r="D224" s="33" t="s">
        <v>16</v>
      </c>
      <c r="E224" s="34" t="s">
        <v>17</v>
      </c>
      <c r="F224" s="34" t="s">
        <v>34</v>
      </c>
      <c r="G224" s="34" t="s">
        <v>35</v>
      </c>
      <c r="H224" s="33">
        <v>0.01</v>
      </c>
      <c r="I224" s="33">
        <v>0.01</v>
      </c>
      <c r="J224" s="35">
        <v>1.5925</v>
      </c>
      <c r="K224" s="17">
        <f t="shared" si="3"/>
        <v>3.7197952624687522E-6</v>
      </c>
    </row>
    <row r="225" spans="3:11">
      <c r="C225" s="33" t="s">
        <v>948</v>
      </c>
      <c r="D225" s="33" t="s">
        <v>26</v>
      </c>
      <c r="E225" s="34" t="s">
        <v>28</v>
      </c>
      <c r="F225" s="34" t="s">
        <v>222</v>
      </c>
      <c r="G225" s="34" t="s">
        <v>29</v>
      </c>
      <c r="H225" s="33">
        <v>22.96</v>
      </c>
      <c r="I225" s="33">
        <v>25.5</v>
      </c>
      <c r="J225" s="35">
        <v>614.33249999999998</v>
      </c>
      <c r="K225" s="17">
        <f t="shared" si="3"/>
        <v>9.4854779192953178E-3</v>
      </c>
    </row>
    <row r="226" spans="3:11">
      <c r="C226" s="33" t="s">
        <v>948</v>
      </c>
      <c r="D226" s="33" t="s">
        <v>26</v>
      </c>
      <c r="E226" s="34" t="s">
        <v>28</v>
      </c>
      <c r="F226" s="34" t="s">
        <v>29</v>
      </c>
      <c r="G226" s="34" t="s">
        <v>29</v>
      </c>
      <c r="H226" s="33">
        <v>223.12</v>
      </c>
      <c r="I226" s="33">
        <v>246.70999999999998</v>
      </c>
      <c r="J226" s="35">
        <v>5639.2849999999999</v>
      </c>
      <c r="K226" s="17">
        <f t="shared" si="3"/>
        <v>9.1771068920366572E-2</v>
      </c>
    </row>
    <row r="227" spans="3:11">
      <c r="C227" s="33" t="s">
        <v>223</v>
      </c>
      <c r="D227" s="33" t="s">
        <v>23</v>
      </c>
      <c r="E227" s="34" t="s">
        <v>17</v>
      </c>
      <c r="F227" s="34" t="s">
        <v>88</v>
      </c>
      <c r="G227" s="34" t="s">
        <v>21</v>
      </c>
      <c r="H227" s="33">
        <v>1.06</v>
      </c>
      <c r="I227" s="33">
        <v>1.03</v>
      </c>
      <c r="J227" s="35">
        <v>20.674999999999997</v>
      </c>
      <c r="K227" s="17">
        <f t="shared" si="3"/>
        <v>3.8313891203428147E-4</v>
      </c>
    </row>
    <row r="228" spans="3:11">
      <c r="C228" s="33" t="s">
        <v>223</v>
      </c>
      <c r="D228" s="33" t="s">
        <v>23</v>
      </c>
      <c r="E228" s="34" t="s">
        <v>17</v>
      </c>
      <c r="F228" s="34" t="s">
        <v>224</v>
      </c>
      <c r="G228" s="34" t="s">
        <v>21</v>
      </c>
      <c r="H228" s="33">
        <v>0.51</v>
      </c>
      <c r="I228" s="33">
        <v>0.51</v>
      </c>
      <c r="J228" s="35">
        <v>10.1875</v>
      </c>
      <c r="K228" s="17">
        <f t="shared" si="3"/>
        <v>1.8970955838590637E-4</v>
      </c>
    </row>
    <row r="229" spans="3:11">
      <c r="C229" s="33" t="s">
        <v>223</v>
      </c>
      <c r="D229" s="33" t="s">
        <v>23</v>
      </c>
      <c r="E229" s="34" t="s">
        <v>17</v>
      </c>
      <c r="F229" s="34" t="s">
        <v>86</v>
      </c>
      <c r="G229" s="34" t="s">
        <v>21</v>
      </c>
      <c r="H229" s="33">
        <v>0.19</v>
      </c>
      <c r="I229" s="33">
        <v>0.19</v>
      </c>
      <c r="J229" s="35">
        <v>3.5750000000000002</v>
      </c>
      <c r="K229" s="17">
        <f t="shared" si="3"/>
        <v>7.0676109986906287E-5</v>
      </c>
    </row>
    <row r="230" spans="3:11">
      <c r="C230" s="33" t="s">
        <v>223</v>
      </c>
      <c r="D230" s="33" t="s">
        <v>23</v>
      </c>
      <c r="E230" s="34" t="s">
        <v>17</v>
      </c>
      <c r="F230" s="34" t="s">
        <v>55</v>
      </c>
      <c r="G230" s="34" t="s">
        <v>21</v>
      </c>
      <c r="H230" s="33">
        <v>0.2</v>
      </c>
      <c r="I230" s="33">
        <v>0.19</v>
      </c>
      <c r="J230" s="35">
        <v>3.68</v>
      </c>
      <c r="K230" s="17">
        <f t="shared" si="3"/>
        <v>7.0676109986906287E-5</v>
      </c>
    </row>
    <row r="231" spans="3:11">
      <c r="C231" s="33" t="s">
        <v>223</v>
      </c>
      <c r="D231" s="33" t="s">
        <v>23</v>
      </c>
      <c r="E231" s="34" t="s">
        <v>17</v>
      </c>
      <c r="F231" s="34" t="s">
        <v>89</v>
      </c>
      <c r="G231" s="34" t="s">
        <v>21</v>
      </c>
      <c r="H231" s="33">
        <v>0.30000000000000004</v>
      </c>
      <c r="I231" s="33">
        <v>0.32</v>
      </c>
      <c r="J231" s="35">
        <v>5.9075000000000006</v>
      </c>
      <c r="K231" s="17">
        <f t="shared" si="3"/>
        <v>1.1903344839900007E-4</v>
      </c>
    </row>
    <row r="232" spans="3:11">
      <c r="C232" s="33" t="s">
        <v>223</v>
      </c>
      <c r="D232" s="33" t="s">
        <v>23</v>
      </c>
      <c r="E232" s="34" t="s">
        <v>17</v>
      </c>
      <c r="F232" s="34" t="s">
        <v>90</v>
      </c>
      <c r="G232" s="34" t="s">
        <v>21</v>
      </c>
      <c r="H232" s="33">
        <v>0.4</v>
      </c>
      <c r="I232" s="33">
        <v>0.44</v>
      </c>
      <c r="J232" s="35">
        <v>8.7449999999999992</v>
      </c>
      <c r="K232" s="17">
        <f t="shared" si="3"/>
        <v>1.6367099154862509E-4</v>
      </c>
    </row>
    <row r="233" spans="3:11">
      <c r="C233" s="33" t="s">
        <v>223</v>
      </c>
      <c r="D233" s="33" t="s">
        <v>23</v>
      </c>
      <c r="E233" s="34" t="s">
        <v>17</v>
      </c>
      <c r="F233" s="34" t="s">
        <v>187</v>
      </c>
      <c r="G233" s="34" t="s">
        <v>21</v>
      </c>
      <c r="H233" s="33">
        <v>0.47</v>
      </c>
      <c r="I233" s="33">
        <v>0.33</v>
      </c>
      <c r="J233" s="35">
        <v>10.445</v>
      </c>
      <c r="K233" s="17">
        <f t="shared" si="3"/>
        <v>1.2275324366146882E-4</v>
      </c>
    </row>
    <row r="234" spans="3:11">
      <c r="C234" s="33" t="s">
        <v>223</v>
      </c>
      <c r="D234" s="33" t="s">
        <v>23</v>
      </c>
      <c r="E234" s="34" t="s">
        <v>17</v>
      </c>
      <c r="F234" s="34" t="s">
        <v>225</v>
      </c>
      <c r="G234" s="34" t="s">
        <v>35</v>
      </c>
      <c r="H234" s="33">
        <v>0.25</v>
      </c>
      <c r="I234" s="33">
        <v>0.25</v>
      </c>
      <c r="J234" s="35">
        <v>4.04</v>
      </c>
      <c r="K234" s="17">
        <f t="shared" si="3"/>
        <v>9.2994881561718804E-5</v>
      </c>
    </row>
    <row r="235" spans="3:11">
      <c r="C235" s="33" t="s">
        <v>223</v>
      </c>
      <c r="D235" s="33" t="s">
        <v>23</v>
      </c>
      <c r="E235" s="34" t="s">
        <v>17</v>
      </c>
      <c r="F235" s="34" t="s">
        <v>226</v>
      </c>
      <c r="G235" s="34" t="s">
        <v>35</v>
      </c>
      <c r="H235" s="33">
        <v>0.21</v>
      </c>
      <c r="I235" s="33">
        <v>0.17</v>
      </c>
      <c r="J235" s="35">
        <v>4.0324999999999998</v>
      </c>
      <c r="K235" s="17">
        <f t="shared" si="3"/>
        <v>6.323651946196879E-5</v>
      </c>
    </row>
    <row r="236" spans="3:11">
      <c r="C236" s="33" t="s">
        <v>223</v>
      </c>
      <c r="D236" s="33" t="s">
        <v>23</v>
      </c>
      <c r="E236" s="34" t="s">
        <v>17</v>
      </c>
      <c r="F236" s="34" t="s">
        <v>227</v>
      </c>
      <c r="G236" s="34" t="s">
        <v>21</v>
      </c>
      <c r="H236" s="33">
        <v>0.19</v>
      </c>
      <c r="I236" s="33">
        <v>0.21</v>
      </c>
      <c r="J236" s="35">
        <v>4.0350000000000001</v>
      </c>
      <c r="K236" s="17">
        <f t="shared" si="3"/>
        <v>7.8115700511843797E-5</v>
      </c>
    </row>
    <row r="237" spans="3:11">
      <c r="C237" s="33" t="s">
        <v>223</v>
      </c>
      <c r="D237" s="33" t="s">
        <v>23</v>
      </c>
      <c r="E237" s="34" t="s">
        <v>17</v>
      </c>
      <c r="F237" s="34" t="s">
        <v>93</v>
      </c>
      <c r="G237" s="34" t="s">
        <v>21</v>
      </c>
      <c r="H237" s="33">
        <v>0.17</v>
      </c>
      <c r="I237" s="33">
        <v>0.15</v>
      </c>
      <c r="J237" s="35">
        <v>3.16</v>
      </c>
      <c r="K237" s="17">
        <f t="shared" si="3"/>
        <v>5.579692893703128E-5</v>
      </c>
    </row>
    <row r="238" spans="3:11">
      <c r="C238" s="33" t="s">
        <v>223</v>
      </c>
      <c r="D238" s="33" t="s">
        <v>23</v>
      </c>
      <c r="E238" s="34" t="s">
        <v>17</v>
      </c>
      <c r="F238" s="34" t="s">
        <v>179</v>
      </c>
      <c r="G238" s="34" t="s">
        <v>57</v>
      </c>
      <c r="H238" s="33">
        <v>0.14000000000000001</v>
      </c>
      <c r="I238" s="33">
        <v>0.14000000000000001</v>
      </c>
      <c r="J238" s="35">
        <v>2.79</v>
      </c>
      <c r="K238" s="17">
        <f t="shared" si="3"/>
        <v>5.2077133674562538E-5</v>
      </c>
    </row>
    <row r="239" spans="3:11">
      <c r="C239" s="33" t="s">
        <v>223</v>
      </c>
      <c r="D239" s="33" t="s">
        <v>23</v>
      </c>
      <c r="E239" s="34" t="s">
        <v>17</v>
      </c>
      <c r="F239" s="34" t="s">
        <v>216</v>
      </c>
      <c r="G239" s="34" t="s">
        <v>21</v>
      </c>
      <c r="H239" s="33">
        <v>0.12</v>
      </c>
      <c r="I239" s="33">
        <v>0.12</v>
      </c>
      <c r="J239" s="35">
        <v>2.3475000000000001</v>
      </c>
      <c r="K239" s="17">
        <f t="shared" si="3"/>
        <v>4.4637543149625028E-5</v>
      </c>
    </row>
    <row r="240" spans="3:11">
      <c r="C240" s="33" t="s">
        <v>223</v>
      </c>
      <c r="D240" s="33" t="s">
        <v>23</v>
      </c>
      <c r="E240" s="34" t="s">
        <v>17</v>
      </c>
      <c r="F240" s="34" t="s">
        <v>95</v>
      </c>
      <c r="G240" s="34" t="s">
        <v>21</v>
      </c>
      <c r="H240" s="33">
        <v>0.36</v>
      </c>
      <c r="I240" s="33">
        <v>0.25</v>
      </c>
      <c r="J240" s="35">
        <v>5.57</v>
      </c>
      <c r="K240" s="17">
        <f t="shared" si="3"/>
        <v>9.2994881561718804E-5</v>
      </c>
    </row>
    <row r="241" spans="3:11">
      <c r="C241" s="33" t="s">
        <v>223</v>
      </c>
      <c r="D241" s="33" t="s">
        <v>23</v>
      </c>
      <c r="E241" s="34" t="s">
        <v>17</v>
      </c>
      <c r="F241" s="34" t="s">
        <v>84</v>
      </c>
      <c r="G241" s="34" t="s">
        <v>21</v>
      </c>
      <c r="H241" s="33">
        <v>0.49</v>
      </c>
      <c r="I241" s="33">
        <v>0.49</v>
      </c>
      <c r="J241" s="35">
        <v>9.2850000000000001</v>
      </c>
      <c r="K241" s="17">
        <f t="shared" si="3"/>
        <v>1.8226996786096885E-4</v>
      </c>
    </row>
    <row r="242" spans="3:11">
      <c r="C242" s="33" t="s">
        <v>223</v>
      </c>
      <c r="D242" s="33" t="s">
        <v>23</v>
      </c>
      <c r="E242" s="34" t="s">
        <v>17</v>
      </c>
      <c r="F242" s="34" t="s">
        <v>97</v>
      </c>
      <c r="G242" s="34" t="s">
        <v>21</v>
      </c>
      <c r="H242" s="33">
        <v>0.04</v>
      </c>
      <c r="I242" s="33">
        <v>0.03</v>
      </c>
      <c r="J242" s="35">
        <v>0.64249999999999996</v>
      </c>
      <c r="K242" s="17">
        <f t="shared" si="3"/>
        <v>1.1159385787406257E-5</v>
      </c>
    </row>
    <row r="243" spans="3:11">
      <c r="C243" s="33" t="s">
        <v>223</v>
      </c>
      <c r="D243" s="33" t="s">
        <v>23</v>
      </c>
      <c r="E243" s="34" t="s">
        <v>17</v>
      </c>
      <c r="F243" s="34" t="s">
        <v>24</v>
      </c>
      <c r="G243" s="34" t="s">
        <v>21</v>
      </c>
      <c r="H243" s="33">
        <v>0.3</v>
      </c>
      <c r="I243" s="33">
        <v>0.28999999999999998</v>
      </c>
      <c r="J243" s="35">
        <v>6.2525000000000004</v>
      </c>
      <c r="K243" s="17">
        <f t="shared" si="3"/>
        <v>1.0787406261159381E-4</v>
      </c>
    </row>
    <row r="244" spans="3:11">
      <c r="C244" s="33" t="s">
        <v>223</v>
      </c>
      <c r="D244" s="33" t="s">
        <v>23</v>
      </c>
      <c r="E244" s="34" t="s">
        <v>17</v>
      </c>
      <c r="F244" s="34" t="s">
        <v>46</v>
      </c>
      <c r="G244" s="34" t="s">
        <v>21</v>
      </c>
      <c r="H244" s="33">
        <v>0.49</v>
      </c>
      <c r="I244" s="33">
        <v>0.49</v>
      </c>
      <c r="J244" s="35">
        <v>9.8475000000000001</v>
      </c>
      <c r="K244" s="17">
        <f t="shared" si="3"/>
        <v>1.8226996786096885E-4</v>
      </c>
    </row>
    <row r="245" spans="3:11">
      <c r="C245" s="33" t="s">
        <v>223</v>
      </c>
      <c r="D245" s="33" t="s">
        <v>23</v>
      </c>
      <c r="E245" s="34" t="s">
        <v>17</v>
      </c>
      <c r="F245" s="34" t="s">
        <v>211</v>
      </c>
      <c r="G245" s="34" t="s">
        <v>21</v>
      </c>
      <c r="H245" s="33">
        <v>0.77999999999999992</v>
      </c>
      <c r="I245" s="33">
        <v>0.77999999999999992</v>
      </c>
      <c r="J245" s="35">
        <v>17.067499999999999</v>
      </c>
      <c r="K245" s="17">
        <f t="shared" si="3"/>
        <v>2.9014403047256262E-4</v>
      </c>
    </row>
    <row r="246" spans="3:11">
      <c r="C246" s="33" t="s">
        <v>223</v>
      </c>
      <c r="D246" s="33" t="s">
        <v>23</v>
      </c>
      <c r="E246" s="34" t="s">
        <v>17</v>
      </c>
      <c r="F246" s="34" t="s">
        <v>228</v>
      </c>
      <c r="G246" s="34" t="s">
        <v>21</v>
      </c>
      <c r="H246" s="33">
        <v>0.31</v>
      </c>
      <c r="I246" s="33">
        <v>0.37</v>
      </c>
      <c r="J246" s="35">
        <v>6.25</v>
      </c>
      <c r="K246" s="17">
        <f t="shared" si="3"/>
        <v>1.3763242471134384E-4</v>
      </c>
    </row>
    <row r="247" spans="3:11">
      <c r="C247" s="33" t="s">
        <v>223</v>
      </c>
      <c r="D247" s="33" t="s">
        <v>23</v>
      </c>
      <c r="E247" s="34" t="s">
        <v>17</v>
      </c>
      <c r="F247" s="34" t="s">
        <v>203</v>
      </c>
      <c r="G247" s="34" t="s">
        <v>21</v>
      </c>
      <c r="H247" s="33">
        <v>0.8</v>
      </c>
      <c r="I247" s="33">
        <v>0.8</v>
      </c>
      <c r="J247" s="35">
        <v>16.22</v>
      </c>
      <c r="K247" s="17">
        <f t="shared" si="3"/>
        <v>2.9758362099750019E-4</v>
      </c>
    </row>
    <row r="248" spans="3:11">
      <c r="C248" s="33" t="s">
        <v>223</v>
      </c>
      <c r="D248" s="33" t="s">
        <v>23</v>
      </c>
      <c r="E248" s="34" t="s">
        <v>17</v>
      </c>
      <c r="F248" s="34" t="s">
        <v>182</v>
      </c>
      <c r="G248" s="34" t="s">
        <v>183</v>
      </c>
      <c r="H248" s="33">
        <v>0.3</v>
      </c>
      <c r="I248" s="33">
        <v>0.3</v>
      </c>
      <c r="J248" s="35">
        <v>6.2575000000000003</v>
      </c>
      <c r="K248" s="17">
        <f t="shared" si="3"/>
        <v>1.1159385787406256E-4</v>
      </c>
    </row>
    <row r="249" spans="3:11">
      <c r="C249" s="33" t="s">
        <v>223</v>
      </c>
      <c r="D249" s="33" t="s">
        <v>23</v>
      </c>
      <c r="E249" s="34" t="s">
        <v>17</v>
      </c>
      <c r="F249" s="34" t="s">
        <v>98</v>
      </c>
      <c r="G249" s="34" t="s">
        <v>19</v>
      </c>
      <c r="H249" s="33">
        <v>0.16</v>
      </c>
      <c r="I249" s="33">
        <v>0.16</v>
      </c>
      <c r="J249" s="35">
        <v>3.2349999999999999</v>
      </c>
      <c r="K249" s="17">
        <f t="shared" si="3"/>
        <v>5.9516724199500035E-5</v>
      </c>
    </row>
    <row r="250" spans="3:11">
      <c r="C250" s="33" t="s">
        <v>223</v>
      </c>
      <c r="D250" s="33" t="s">
        <v>23</v>
      </c>
      <c r="E250" s="34" t="s">
        <v>17</v>
      </c>
      <c r="F250" s="34" t="s">
        <v>48</v>
      </c>
      <c r="G250" s="34" t="s">
        <v>21</v>
      </c>
      <c r="H250" s="33">
        <v>0.65</v>
      </c>
      <c r="I250" s="33">
        <v>0.57000000000000006</v>
      </c>
      <c r="J250" s="35">
        <v>11.91</v>
      </c>
      <c r="K250" s="17">
        <f t="shared" si="3"/>
        <v>2.1202832996071889E-4</v>
      </c>
    </row>
    <row r="251" spans="3:11">
      <c r="C251" s="33" t="s">
        <v>223</v>
      </c>
      <c r="D251" s="33" t="s">
        <v>23</v>
      </c>
      <c r="E251" s="34" t="s">
        <v>17</v>
      </c>
      <c r="F251" s="34" t="s">
        <v>229</v>
      </c>
      <c r="G251" s="34" t="s">
        <v>21</v>
      </c>
      <c r="H251" s="33">
        <v>0.11</v>
      </c>
      <c r="I251" s="33">
        <v>0.11</v>
      </c>
      <c r="J251" s="35">
        <v>2.2124999999999999</v>
      </c>
      <c r="K251" s="17">
        <f t="shared" si="3"/>
        <v>4.0917747887156273E-5</v>
      </c>
    </row>
    <row r="252" spans="3:11">
      <c r="C252" s="33" t="s">
        <v>223</v>
      </c>
      <c r="D252" s="33" t="s">
        <v>23</v>
      </c>
      <c r="E252" s="34" t="s">
        <v>17</v>
      </c>
      <c r="F252" s="34" t="s">
        <v>198</v>
      </c>
      <c r="G252" s="34" t="s">
        <v>21</v>
      </c>
      <c r="H252" s="33">
        <v>0.59</v>
      </c>
      <c r="I252" s="33">
        <v>0.57999999999999996</v>
      </c>
      <c r="J252" s="35">
        <v>12.2575</v>
      </c>
      <c r="K252" s="17">
        <f t="shared" si="3"/>
        <v>2.1574812522318762E-4</v>
      </c>
    </row>
    <row r="253" spans="3:11">
      <c r="C253" s="33" t="s">
        <v>223</v>
      </c>
      <c r="D253" s="33" t="s">
        <v>23</v>
      </c>
      <c r="E253" s="34" t="s">
        <v>17</v>
      </c>
      <c r="F253" s="34" t="s">
        <v>230</v>
      </c>
      <c r="G253" s="34" t="s">
        <v>21</v>
      </c>
      <c r="H253" s="33">
        <v>0.38</v>
      </c>
      <c r="I253" s="33">
        <v>0.31</v>
      </c>
      <c r="J253" s="35">
        <v>6.84</v>
      </c>
      <c r="K253" s="17">
        <f t="shared" si="3"/>
        <v>1.1531365313653132E-4</v>
      </c>
    </row>
    <row r="254" spans="3:11">
      <c r="C254" s="33" t="s">
        <v>223</v>
      </c>
      <c r="D254" s="33" t="s">
        <v>23</v>
      </c>
      <c r="E254" s="34" t="s">
        <v>17</v>
      </c>
      <c r="F254" s="34" t="s">
        <v>118</v>
      </c>
      <c r="G254" s="34" t="s">
        <v>21</v>
      </c>
      <c r="H254" s="33">
        <v>0.24</v>
      </c>
      <c r="I254" s="33">
        <v>0.2</v>
      </c>
      <c r="J254" s="35">
        <v>4.22</v>
      </c>
      <c r="K254" s="17">
        <f t="shared" si="3"/>
        <v>7.4395905249375049E-5</v>
      </c>
    </row>
    <row r="255" spans="3:11">
      <c r="C255" s="33" t="s">
        <v>223</v>
      </c>
      <c r="D255" s="33" t="s">
        <v>23</v>
      </c>
      <c r="E255" s="34" t="s">
        <v>17</v>
      </c>
      <c r="F255" s="34" t="s">
        <v>99</v>
      </c>
      <c r="G255" s="34" t="s">
        <v>21</v>
      </c>
      <c r="H255" s="33">
        <v>0.23</v>
      </c>
      <c r="I255" s="33">
        <v>0.23</v>
      </c>
      <c r="J255" s="35">
        <v>4.7125000000000004</v>
      </c>
      <c r="K255" s="17">
        <f t="shared" si="3"/>
        <v>8.5555291036781307E-5</v>
      </c>
    </row>
    <row r="256" spans="3:11">
      <c r="C256" s="33" t="s">
        <v>223</v>
      </c>
      <c r="D256" s="33" t="s">
        <v>23</v>
      </c>
      <c r="E256" s="34" t="s">
        <v>17</v>
      </c>
      <c r="F256" s="34" t="s">
        <v>231</v>
      </c>
      <c r="G256" s="34" t="s">
        <v>21</v>
      </c>
      <c r="H256" s="33">
        <v>0.16</v>
      </c>
      <c r="I256" s="33">
        <v>0.16</v>
      </c>
      <c r="J256" s="35">
        <v>3.09</v>
      </c>
      <c r="K256" s="17">
        <f t="shared" si="3"/>
        <v>5.9516724199500035E-5</v>
      </c>
    </row>
    <row r="257" spans="3:11">
      <c r="C257" s="33" t="s">
        <v>223</v>
      </c>
      <c r="D257" s="33" t="s">
        <v>23</v>
      </c>
      <c r="E257" s="34" t="s">
        <v>17</v>
      </c>
      <c r="F257" s="34" t="s">
        <v>212</v>
      </c>
      <c r="G257" s="34" t="s">
        <v>19</v>
      </c>
      <c r="H257" s="33">
        <v>0.25</v>
      </c>
      <c r="I257" s="33">
        <v>0.25</v>
      </c>
      <c r="J257" s="35">
        <v>5.34</v>
      </c>
      <c r="K257" s="17">
        <f t="shared" si="3"/>
        <v>9.2994881561718804E-5</v>
      </c>
    </row>
    <row r="258" spans="3:11">
      <c r="C258" s="33" t="s">
        <v>223</v>
      </c>
      <c r="D258" s="33" t="s">
        <v>23</v>
      </c>
      <c r="E258" s="34" t="s">
        <v>17</v>
      </c>
      <c r="F258" s="34" t="s">
        <v>60</v>
      </c>
      <c r="G258" s="34" t="s">
        <v>21</v>
      </c>
      <c r="H258" s="33">
        <v>0.66999999999999993</v>
      </c>
      <c r="I258" s="33">
        <v>0.6</v>
      </c>
      <c r="J258" s="35">
        <v>12.465</v>
      </c>
      <c r="K258" s="17">
        <f t="shared" si="3"/>
        <v>2.2318771574812512E-4</v>
      </c>
    </row>
    <row r="259" spans="3:11">
      <c r="C259" s="33" t="s">
        <v>223</v>
      </c>
      <c r="D259" s="33" t="s">
        <v>23</v>
      </c>
      <c r="E259" s="34" t="s">
        <v>17</v>
      </c>
      <c r="F259" s="34" t="s">
        <v>168</v>
      </c>
      <c r="G259" s="34" t="s">
        <v>21</v>
      </c>
      <c r="H259" s="33">
        <v>0.31</v>
      </c>
      <c r="I259" s="33">
        <v>0.35</v>
      </c>
      <c r="J259" s="35">
        <v>6.5949999999999998</v>
      </c>
      <c r="K259" s="17">
        <f t="shared" si="3"/>
        <v>1.3019283418640631E-4</v>
      </c>
    </row>
    <row r="260" spans="3:11">
      <c r="C260" s="33" t="s">
        <v>223</v>
      </c>
      <c r="D260" s="33" t="s">
        <v>23</v>
      </c>
      <c r="E260" s="34" t="s">
        <v>17</v>
      </c>
      <c r="F260" s="34" t="s">
        <v>232</v>
      </c>
      <c r="G260" s="34" t="s">
        <v>21</v>
      </c>
      <c r="H260" s="33">
        <v>0.36</v>
      </c>
      <c r="I260" s="33">
        <v>0.44</v>
      </c>
      <c r="J260" s="35">
        <v>6.9424999999999999</v>
      </c>
      <c r="K260" s="17">
        <f t="shared" si="3"/>
        <v>1.6367099154862509E-4</v>
      </c>
    </row>
    <row r="261" spans="3:11">
      <c r="C261" s="33" t="s">
        <v>223</v>
      </c>
      <c r="D261" s="33" t="s">
        <v>23</v>
      </c>
      <c r="E261" s="34" t="s">
        <v>17</v>
      </c>
      <c r="F261" s="34" t="s">
        <v>233</v>
      </c>
      <c r="G261" s="34" t="s">
        <v>21</v>
      </c>
      <c r="H261" s="33">
        <v>0.81</v>
      </c>
      <c r="I261" s="33">
        <v>0.71</v>
      </c>
      <c r="J261" s="35">
        <v>20.452500000000001</v>
      </c>
      <c r="K261" s="17">
        <f t="shared" si="3"/>
        <v>2.6410546363528142E-4</v>
      </c>
    </row>
    <row r="262" spans="3:11">
      <c r="C262" s="33" t="s">
        <v>223</v>
      </c>
      <c r="D262" s="33" t="s">
        <v>23</v>
      </c>
      <c r="E262" s="34" t="s">
        <v>17</v>
      </c>
      <c r="F262" s="34" t="s">
        <v>101</v>
      </c>
      <c r="G262" s="34" t="s">
        <v>21</v>
      </c>
      <c r="H262" s="33">
        <v>0.43</v>
      </c>
      <c r="I262" s="33">
        <v>0.44</v>
      </c>
      <c r="J262" s="35">
        <v>7.7249999999999996</v>
      </c>
      <c r="K262" s="17">
        <f t="shared" si="3"/>
        <v>1.6367099154862509E-4</v>
      </c>
    </row>
    <row r="263" spans="3:11">
      <c r="C263" s="33" t="s">
        <v>223</v>
      </c>
      <c r="D263" s="33" t="s">
        <v>23</v>
      </c>
      <c r="E263" s="34" t="s">
        <v>17</v>
      </c>
      <c r="F263" s="34" t="s">
        <v>184</v>
      </c>
      <c r="G263" s="34" t="s">
        <v>21</v>
      </c>
      <c r="H263" s="33">
        <v>1.1299999999999999</v>
      </c>
      <c r="I263" s="33">
        <v>1.17</v>
      </c>
      <c r="J263" s="35">
        <v>20.265000000000001</v>
      </c>
      <c r="K263" s="17">
        <f t="shared" si="3"/>
        <v>4.3521604570884398E-4</v>
      </c>
    </row>
    <row r="264" spans="3:11">
      <c r="C264" s="33" t="s">
        <v>223</v>
      </c>
      <c r="D264" s="33" t="s">
        <v>23</v>
      </c>
      <c r="E264" s="34" t="s">
        <v>17</v>
      </c>
      <c r="F264" s="34" t="s">
        <v>49</v>
      </c>
      <c r="G264" s="34" t="s">
        <v>21</v>
      </c>
      <c r="H264" s="33">
        <v>0.27</v>
      </c>
      <c r="I264" s="33">
        <v>0.27</v>
      </c>
      <c r="J264" s="35">
        <v>6.11</v>
      </c>
      <c r="K264" s="17">
        <f t="shared" si="3"/>
        <v>1.0043447208665631E-4</v>
      </c>
    </row>
    <row r="265" spans="3:11">
      <c r="C265" s="33" t="s">
        <v>223</v>
      </c>
      <c r="D265" s="33" t="s">
        <v>23</v>
      </c>
      <c r="E265" s="34" t="s">
        <v>41</v>
      </c>
      <c r="F265" s="34" t="s">
        <v>234</v>
      </c>
      <c r="G265" s="34" t="s">
        <v>235</v>
      </c>
      <c r="H265" s="33">
        <v>0.22</v>
      </c>
      <c r="I265" s="33">
        <v>0.25</v>
      </c>
      <c r="J265" s="35">
        <v>4.6500000000000004</v>
      </c>
      <c r="K265" s="17">
        <f t="shared" ref="K265:K321" si="4">+I265/I$322</f>
        <v>9.2994881561718804E-5</v>
      </c>
    </row>
    <row r="266" spans="3:11">
      <c r="C266" s="33" t="s">
        <v>223</v>
      </c>
      <c r="D266" s="33" t="s">
        <v>23</v>
      </c>
      <c r="E266" s="34" t="s">
        <v>41</v>
      </c>
      <c r="F266" s="34" t="s">
        <v>145</v>
      </c>
      <c r="G266" s="34" t="s">
        <v>145</v>
      </c>
      <c r="H266" s="33">
        <v>0.12</v>
      </c>
      <c r="I266" s="33">
        <v>0.12</v>
      </c>
      <c r="J266" s="35">
        <v>2.6524999999999999</v>
      </c>
      <c r="K266" s="17">
        <f t="shared" si="4"/>
        <v>4.4637543149625028E-5</v>
      </c>
    </row>
    <row r="267" spans="3:11">
      <c r="C267" s="33" t="s">
        <v>223</v>
      </c>
      <c r="D267" s="33" t="s">
        <v>23</v>
      </c>
      <c r="E267" s="34" t="s">
        <v>41</v>
      </c>
      <c r="F267" s="34" t="s">
        <v>105</v>
      </c>
      <c r="G267" s="34" t="s">
        <v>104</v>
      </c>
      <c r="H267" s="33">
        <v>0.25</v>
      </c>
      <c r="I267" s="33">
        <v>0.24</v>
      </c>
      <c r="J267" s="35">
        <v>4.8650000000000002</v>
      </c>
      <c r="K267" s="17">
        <f t="shared" si="4"/>
        <v>8.9275086299250056E-5</v>
      </c>
    </row>
    <row r="268" spans="3:11">
      <c r="C268" s="33" t="s">
        <v>223</v>
      </c>
      <c r="D268" s="33" t="s">
        <v>23</v>
      </c>
      <c r="E268" s="34" t="s">
        <v>41</v>
      </c>
      <c r="F268" s="34" t="s">
        <v>108</v>
      </c>
      <c r="G268" s="34" t="s">
        <v>43</v>
      </c>
      <c r="H268" s="33">
        <v>0.42</v>
      </c>
      <c r="I268" s="33">
        <v>0.45</v>
      </c>
      <c r="J268" s="35">
        <v>6.8174999999999999</v>
      </c>
      <c r="K268" s="17">
        <f t="shared" si="4"/>
        <v>1.6739078681109385E-4</v>
      </c>
    </row>
    <row r="269" spans="3:11">
      <c r="C269" s="33" t="s">
        <v>223</v>
      </c>
      <c r="D269" s="33" t="s">
        <v>23</v>
      </c>
      <c r="E269" s="34" t="s">
        <v>41</v>
      </c>
      <c r="F269" s="34" t="s">
        <v>236</v>
      </c>
      <c r="G269" s="34" t="s">
        <v>235</v>
      </c>
      <c r="H269" s="33">
        <v>0.54</v>
      </c>
      <c r="I269" s="33">
        <v>0.54</v>
      </c>
      <c r="J269" s="35">
        <v>11.315</v>
      </c>
      <c r="K269" s="17">
        <f t="shared" si="4"/>
        <v>2.0086894417331263E-4</v>
      </c>
    </row>
    <row r="270" spans="3:11">
      <c r="C270" s="33" t="s">
        <v>223</v>
      </c>
      <c r="D270" s="33" t="s">
        <v>23</v>
      </c>
      <c r="E270" s="34" t="s">
        <v>41</v>
      </c>
      <c r="F270" s="34" t="s">
        <v>63</v>
      </c>
      <c r="G270" s="34" t="s">
        <v>43</v>
      </c>
      <c r="H270" s="33">
        <v>0.31</v>
      </c>
      <c r="I270" s="33">
        <v>0.3</v>
      </c>
      <c r="J270" s="35">
        <v>6.1950000000000003</v>
      </c>
      <c r="K270" s="17">
        <f t="shared" si="4"/>
        <v>1.1159385787406256E-4</v>
      </c>
    </row>
    <row r="271" spans="3:11">
      <c r="C271" s="33" t="s">
        <v>223</v>
      </c>
      <c r="D271" s="33" t="s">
        <v>23</v>
      </c>
      <c r="E271" s="34" t="s">
        <v>41</v>
      </c>
      <c r="F271" s="34" t="s">
        <v>237</v>
      </c>
      <c r="G271" s="34" t="s">
        <v>45</v>
      </c>
      <c r="H271" s="33">
        <v>0.32</v>
      </c>
      <c r="I271" s="33">
        <v>0.36</v>
      </c>
      <c r="J271" s="35">
        <v>7.0449999999999999</v>
      </c>
      <c r="K271" s="17">
        <f t="shared" si="4"/>
        <v>1.3391262944887508E-4</v>
      </c>
    </row>
    <row r="272" spans="3:11">
      <c r="C272" s="33" t="s">
        <v>223</v>
      </c>
      <c r="D272" s="33" t="s">
        <v>23</v>
      </c>
      <c r="E272" s="34" t="s">
        <v>28</v>
      </c>
      <c r="F272" s="34" t="s">
        <v>110</v>
      </c>
      <c r="G272" s="34" t="s">
        <v>51</v>
      </c>
      <c r="H272" s="33">
        <v>0.19</v>
      </c>
      <c r="I272" s="33">
        <v>0.2</v>
      </c>
      <c r="J272" s="35">
        <v>3.6150000000000002</v>
      </c>
      <c r="K272" s="17">
        <f t="shared" si="4"/>
        <v>7.4395905249375049E-5</v>
      </c>
    </row>
    <row r="273" spans="3:11">
      <c r="C273" s="33" t="s">
        <v>223</v>
      </c>
      <c r="D273" s="33" t="s">
        <v>23</v>
      </c>
      <c r="E273" s="34" t="s">
        <v>28</v>
      </c>
      <c r="F273" s="34" t="s">
        <v>238</v>
      </c>
      <c r="G273" s="34" t="s">
        <v>29</v>
      </c>
      <c r="H273" s="33">
        <v>0.33</v>
      </c>
      <c r="I273" s="33">
        <v>0.33</v>
      </c>
      <c r="J273" s="35">
        <v>6.0475000000000003</v>
      </c>
      <c r="K273" s="17">
        <f t="shared" si="4"/>
        <v>1.2275324366146882E-4</v>
      </c>
    </row>
    <row r="274" spans="3:11">
      <c r="C274" s="33" t="s">
        <v>223</v>
      </c>
      <c r="D274" s="33" t="s">
        <v>23</v>
      </c>
      <c r="E274" s="34" t="s">
        <v>28</v>
      </c>
      <c r="F274" s="34" t="s">
        <v>205</v>
      </c>
      <c r="G274" s="34" t="s">
        <v>39</v>
      </c>
      <c r="H274" s="33">
        <v>0.14000000000000001</v>
      </c>
      <c r="I274" s="33">
        <v>0.15</v>
      </c>
      <c r="J274" s="35">
        <v>2.875</v>
      </c>
      <c r="K274" s="17">
        <f t="shared" si="4"/>
        <v>5.579692893703128E-5</v>
      </c>
    </row>
    <row r="275" spans="3:11">
      <c r="C275" s="33" t="s">
        <v>223</v>
      </c>
      <c r="D275" s="33" t="s">
        <v>23</v>
      </c>
      <c r="E275" s="34" t="s">
        <v>28</v>
      </c>
      <c r="F275" s="34" t="s">
        <v>29</v>
      </c>
      <c r="G275" s="34" t="s">
        <v>29</v>
      </c>
      <c r="H275" s="33">
        <v>0.28000000000000003</v>
      </c>
      <c r="I275" s="33">
        <v>0.37</v>
      </c>
      <c r="J275" s="35">
        <v>5.3624999999999998</v>
      </c>
      <c r="K275" s="17">
        <f t="shared" si="4"/>
        <v>1.3763242471134384E-4</v>
      </c>
    </row>
    <row r="276" spans="3:11">
      <c r="C276" s="33" t="s">
        <v>223</v>
      </c>
      <c r="D276" s="33" t="s">
        <v>23</v>
      </c>
      <c r="E276" s="34" t="s">
        <v>28</v>
      </c>
      <c r="F276" s="34" t="s">
        <v>239</v>
      </c>
      <c r="G276" s="34" t="s">
        <v>51</v>
      </c>
      <c r="H276" s="33">
        <v>0.21</v>
      </c>
      <c r="I276" s="33">
        <v>0.26</v>
      </c>
      <c r="J276" s="35">
        <v>5.0625</v>
      </c>
      <c r="K276" s="17">
        <f t="shared" si="4"/>
        <v>9.6714676824187566E-5</v>
      </c>
    </row>
    <row r="277" spans="3:11">
      <c r="C277" s="33" t="s">
        <v>223</v>
      </c>
      <c r="D277" s="33" t="s">
        <v>23</v>
      </c>
      <c r="E277" s="34" t="s">
        <v>28</v>
      </c>
      <c r="F277" s="34" t="s">
        <v>206</v>
      </c>
      <c r="G277" s="34" t="s">
        <v>65</v>
      </c>
      <c r="H277" s="33">
        <v>0.43999999999999995</v>
      </c>
      <c r="I277" s="33">
        <v>0.44000000000000006</v>
      </c>
      <c r="J277" s="35">
        <v>9.5824999999999996</v>
      </c>
      <c r="K277" s="17">
        <f t="shared" si="4"/>
        <v>1.6367099154862512E-4</v>
      </c>
    </row>
    <row r="278" spans="3:11">
      <c r="C278" s="33" t="s">
        <v>223</v>
      </c>
      <c r="D278" s="33" t="s">
        <v>23</v>
      </c>
      <c r="E278" s="34" t="s">
        <v>28</v>
      </c>
      <c r="F278" s="34" t="s">
        <v>240</v>
      </c>
      <c r="G278" s="34" t="s">
        <v>65</v>
      </c>
      <c r="H278" s="33">
        <v>0.2</v>
      </c>
      <c r="I278" s="33">
        <v>0.22</v>
      </c>
      <c r="J278" s="35">
        <v>4.0999999999999996</v>
      </c>
      <c r="K278" s="17">
        <f t="shared" si="4"/>
        <v>8.1835495774312545E-5</v>
      </c>
    </row>
    <row r="279" spans="3:11">
      <c r="C279" s="33" t="s">
        <v>949</v>
      </c>
      <c r="D279" s="33" t="s">
        <v>214</v>
      </c>
      <c r="E279" s="34" t="s">
        <v>17</v>
      </c>
      <c r="F279" s="34" t="s">
        <v>67</v>
      </c>
      <c r="G279" s="34" t="s">
        <v>35</v>
      </c>
      <c r="H279" s="33">
        <v>0.11</v>
      </c>
      <c r="I279" s="33">
        <v>1.69</v>
      </c>
      <c r="J279" s="35">
        <v>22.33</v>
      </c>
      <c r="K279" s="17">
        <f t="shared" si="4"/>
        <v>6.2864539935721911E-4</v>
      </c>
    </row>
    <row r="280" spans="3:11">
      <c r="C280" s="33" t="s">
        <v>949</v>
      </c>
      <c r="D280" s="33" t="s">
        <v>214</v>
      </c>
      <c r="E280" s="34" t="s">
        <v>17</v>
      </c>
      <c r="F280" s="34" t="s">
        <v>226</v>
      </c>
      <c r="G280" s="34" t="s">
        <v>35</v>
      </c>
      <c r="H280" s="33">
        <v>1.42</v>
      </c>
      <c r="I280" s="33">
        <v>3.69</v>
      </c>
      <c r="J280" s="35">
        <v>75.78</v>
      </c>
      <c r="K280" s="17">
        <f t="shared" si="4"/>
        <v>1.3726044518509695E-3</v>
      </c>
    </row>
    <row r="281" spans="3:11">
      <c r="C281" s="33" t="s">
        <v>949</v>
      </c>
      <c r="D281" s="33" t="s">
        <v>214</v>
      </c>
      <c r="E281" s="34" t="s">
        <v>17</v>
      </c>
      <c r="F281" s="34" t="s">
        <v>93</v>
      </c>
      <c r="G281" s="34" t="s">
        <v>21</v>
      </c>
      <c r="H281" s="33">
        <v>0.13</v>
      </c>
      <c r="I281" s="33">
        <v>0.12</v>
      </c>
      <c r="J281" s="35">
        <v>4.3025000000000002</v>
      </c>
      <c r="K281" s="17">
        <f t="shared" si="4"/>
        <v>4.4637543149625028E-5</v>
      </c>
    </row>
    <row r="282" spans="3:11">
      <c r="C282" s="33" t="s">
        <v>949</v>
      </c>
      <c r="D282" s="33" t="s">
        <v>214</v>
      </c>
      <c r="E282" s="34" t="s">
        <v>17</v>
      </c>
      <c r="F282" s="34" t="s">
        <v>22</v>
      </c>
      <c r="G282" s="34" t="s">
        <v>47</v>
      </c>
      <c r="H282" s="33">
        <v>0.21000000000000002</v>
      </c>
      <c r="I282" s="33">
        <v>3.4499999999999997</v>
      </c>
      <c r="J282" s="35">
        <v>27.107499999999998</v>
      </c>
      <c r="K282" s="17">
        <f t="shared" si="4"/>
        <v>1.2833293655517195E-3</v>
      </c>
    </row>
    <row r="283" spans="3:11">
      <c r="C283" s="33" t="s">
        <v>949</v>
      </c>
      <c r="D283" s="33" t="s">
        <v>214</v>
      </c>
      <c r="E283" s="34" t="s">
        <v>17</v>
      </c>
      <c r="F283" s="34" t="s">
        <v>22</v>
      </c>
      <c r="G283" s="34" t="s">
        <v>21</v>
      </c>
      <c r="H283" s="33">
        <v>0.06</v>
      </c>
      <c r="I283" s="33">
        <v>7.0000000000000007E-2</v>
      </c>
      <c r="J283" s="35">
        <v>1.79</v>
      </c>
      <c r="K283" s="17">
        <f t="shared" si="4"/>
        <v>2.6038566837281269E-5</v>
      </c>
    </row>
    <row r="284" spans="3:11">
      <c r="C284" s="33" t="s">
        <v>949</v>
      </c>
      <c r="D284" s="33" t="s">
        <v>214</v>
      </c>
      <c r="E284" s="34" t="s">
        <v>17</v>
      </c>
      <c r="F284" s="34" t="s">
        <v>33</v>
      </c>
      <c r="G284" s="34" t="s">
        <v>19</v>
      </c>
      <c r="H284" s="33">
        <v>1.42</v>
      </c>
      <c r="I284" s="33">
        <v>3.29</v>
      </c>
      <c r="J284" s="35">
        <v>69.53</v>
      </c>
      <c r="K284" s="17">
        <f t="shared" si="4"/>
        <v>1.2238126413522195E-3</v>
      </c>
    </row>
    <row r="285" spans="3:11">
      <c r="C285" s="33" t="s">
        <v>949</v>
      </c>
      <c r="D285" s="33" t="s">
        <v>214</v>
      </c>
      <c r="E285" s="34" t="s">
        <v>17</v>
      </c>
      <c r="F285" s="34" t="s">
        <v>242</v>
      </c>
      <c r="G285" s="34" t="s">
        <v>21</v>
      </c>
      <c r="H285" s="33">
        <v>0.62</v>
      </c>
      <c r="I285" s="33">
        <v>0.61</v>
      </c>
      <c r="J285" s="35">
        <v>15.02</v>
      </c>
      <c r="K285" s="17">
        <f t="shared" si="4"/>
        <v>2.2690751101059388E-4</v>
      </c>
    </row>
    <row r="286" spans="3:11">
      <c r="C286" s="33" t="s">
        <v>949</v>
      </c>
      <c r="D286" s="33" t="s">
        <v>214</v>
      </c>
      <c r="E286" s="34" t="s">
        <v>17</v>
      </c>
      <c r="F286" s="34" t="s">
        <v>194</v>
      </c>
      <c r="G286" s="34" t="s">
        <v>21</v>
      </c>
      <c r="H286" s="33">
        <v>0.13</v>
      </c>
      <c r="I286" s="33">
        <v>0.13</v>
      </c>
      <c r="J286" s="35">
        <v>2.9750000000000001</v>
      </c>
      <c r="K286" s="17">
        <f t="shared" si="4"/>
        <v>4.8357338412093783E-5</v>
      </c>
    </row>
    <row r="287" spans="3:11">
      <c r="C287" s="33" t="s">
        <v>949</v>
      </c>
      <c r="D287" s="33" t="s">
        <v>214</v>
      </c>
      <c r="E287" s="34" t="s">
        <v>41</v>
      </c>
      <c r="F287" s="34" t="s">
        <v>68</v>
      </c>
      <c r="G287" s="34" t="s">
        <v>43</v>
      </c>
      <c r="H287" s="33">
        <v>0</v>
      </c>
      <c r="I287" s="33">
        <v>0.62</v>
      </c>
      <c r="J287" s="35">
        <v>22.704999999999998</v>
      </c>
      <c r="K287" s="17">
        <f t="shared" si="4"/>
        <v>2.3062730627306264E-4</v>
      </c>
    </row>
    <row r="288" spans="3:11">
      <c r="C288" s="33" t="s">
        <v>949</v>
      </c>
      <c r="D288" s="33" t="s">
        <v>214</v>
      </c>
      <c r="E288" s="34" t="s">
        <v>28</v>
      </c>
      <c r="F288" s="34" t="s">
        <v>243</v>
      </c>
      <c r="G288" s="34" t="s">
        <v>65</v>
      </c>
      <c r="H288" s="33">
        <v>0.05</v>
      </c>
      <c r="I288" s="33">
        <v>0.09</v>
      </c>
      <c r="J288" s="35">
        <v>1.5125</v>
      </c>
      <c r="K288" s="17">
        <f t="shared" si="4"/>
        <v>3.3478157362218769E-5</v>
      </c>
    </row>
    <row r="289" spans="3:11">
      <c r="C289" s="33" t="s">
        <v>244</v>
      </c>
      <c r="D289" s="33" t="s">
        <v>23</v>
      </c>
      <c r="E289" s="34" t="s">
        <v>17</v>
      </c>
      <c r="F289" s="34" t="s">
        <v>86</v>
      </c>
      <c r="G289" s="34" t="s">
        <v>21</v>
      </c>
      <c r="H289" s="33">
        <v>0.24</v>
      </c>
      <c r="I289" s="33">
        <v>0.13</v>
      </c>
      <c r="J289" s="35">
        <v>3.7075</v>
      </c>
      <c r="K289" s="17">
        <f t="shared" si="4"/>
        <v>4.8357338412093783E-5</v>
      </c>
    </row>
    <row r="290" spans="3:11">
      <c r="C290" s="33" t="s">
        <v>244</v>
      </c>
      <c r="D290" s="33" t="s">
        <v>23</v>
      </c>
      <c r="E290" s="34" t="s">
        <v>17</v>
      </c>
      <c r="F290" s="34" t="s">
        <v>90</v>
      </c>
      <c r="G290" s="34" t="s">
        <v>21</v>
      </c>
      <c r="H290" s="33">
        <v>0.34</v>
      </c>
      <c r="I290" s="33">
        <v>0.29000000000000004</v>
      </c>
      <c r="J290" s="35">
        <v>5.9824999999999999</v>
      </c>
      <c r="K290" s="17">
        <f t="shared" si="4"/>
        <v>1.0787406261159382E-4</v>
      </c>
    </row>
    <row r="291" spans="3:11">
      <c r="C291" s="33" t="s">
        <v>244</v>
      </c>
      <c r="D291" s="33" t="s">
        <v>23</v>
      </c>
      <c r="E291" s="34" t="s">
        <v>17</v>
      </c>
      <c r="F291" s="34" t="s">
        <v>93</v>
      </c>
      <c r="G291" s="34" t="s">
        <v>21</v>
      </c>
      <c r="H291" s="33">
        <v>0.11</v>
      </c>
      <c r="I291" s="33">
        <v>0.13</v>
      </c>
      <c r="J291" s="35">
        <v>2.2850000000000001</v>
      </c>
      <c r="K291" s="17">
        <f t="shared" si="4"/>
        <v>4.8357338412093783E-5</v>
      </c>
    </row>
    <row r="292" spans="3:11">
      <c r="C292" s="33" t="s">
        <v>244</v>
      </c>
      <c r="D292" s="33" t="s">
        <v>23</v>
      </c>
      <c r="E292" s="34" t="s">
        <v>17</v>
      </c>
      <c r="F292" s="34" t="s">
        <v>95</v>
      </c>
      <c r="G292" s="34" t="s">
        <v>21</v>
      </c>
      <c r="H292" s="33">
        <v>0.12</v>
      </c>
      <c r="I292" s="33">
        <v>0.18</v>
      </c>
      <c r="J292" s="35">
        <v>2.7925</v>
      </c>
      <c r="K292" s="17">
        <f t="shared" si="4"/>
        <v>6.6956314724437538E-5</v>
      </c>
    </row>
    <row r="293" spans="3:11">
      <c r="C293" s="33" t="s">
        <v>244</v>
      </c>
      <c r="D293" s="33" t="s">
        <v>23</v>
      </c>
      <c r="E293" s="34" t="s">
        <v>17</v>
      </c>
      <c r="F293" s="34" t="s">
        <v>97</v>
      </c>
      <c r="G293" s="34" t="s">
        <v>21</v>
      </c>
      <c r="H293" s="33">
        <v>0.19</v>
      </c>
      <c r="I293" s="33">
        <v>0.19</v>
      </c>
      <c r="J293" s="35">
        <v>3.9550000000000001</v>
      </c>
      <c r="K293" s="17">
        <f t="shared" si="4"/>
        <v>7.0676109986906287E-5</v>
      </c>
    </row>
    <row r="294" spans="3:11">
      <c r="C294" s="33" t="s">
        <v>244</v>
      </c>
      <c r="D294" s="33" t="s">
        <v>23</v>
      </c>
      <c r="E294" s="34" t="s">
        <v>17</v>
      </c>
      <c r="F294" s="34" t="s">
        <v>22</v>
      </c>
      <c r="G294" s="34" t="s">
        <v>47</v>
      </c>
      <c r="H294" s="33">
        <v>0.16</v>
      </c>
      <c r="I294" s="33">
        <v>0.21</v>
      </c>
      <c r="J294" s="35">
        <v>3.65</v>
      </c>
      <c r="K294" s="17">
        <f t="shared" si="4"/>
        <v>7.8115700511843797E-5</v>
      </c>
    </row>
    <row r="295" spans="3:11">
      <c r="C295" s="33" t="s">
        <v>244</v>
      </c>
      <c r="D295" s="33" t="s">
        <v>23</v>
      </c>
      <c r="E295" s="34" t="s">
        <v>17</v>
      </c>
      <c r="F295" s="34" t="s">
        <v>60</v>
      </c>
      <c r="G295" s="34" t="s">
        <v>21</v>
      </c>
      <c r="H295" s="33">
        <v>0.27</v>
      </c>
      <c r="I295" s="33">
        <v>0.18000000000000002</v>
      </c>
      <c r="J295" s="35">
        <v>4.5075000000000003</v>
      </c>
      <c r="K295" s="17">
        <f t="shared" si="4"/>
        <v>6.6956314724437552E-5</v>
      </c>
    </row>
    <row r="296" spans="3:11">
      <c r="C296" s="33" t="s">
        <v>244</v>
      </c>
      <c r="D296" s="33" t="s">
        <v>23</v>
      </c>
      <c r="E296" s="34" t="s">
        <v>17</v>
      </c>
      <c r="F296" s="34" t="s">
        <v>49</v>
      </c>
      <c r="G296" s="34" t="s">
        <v>21</v>
      </c>
      <c r="H296" s="33">
        <v>0.12</v>
      </c>
      <c r="I296" s="33">
        <v>0.16</v>
      </c>
      <c r="J296" s="35">
        <v>2.6875</v>
      </c>
      <c r="K296" s="17">
        <f t="shared" si="4"/>
        <v>5.9516724199500035E-5</v>
      </c>
    </row>
    <row r="297" spans="3:11">
      <c r="C297" s="33" t="s">
        <v>244</v>
      </c>
      <c r="D297" s="33" t="s">
        <v>23</v>
      </c>
      <c r="E297" s="34" t="s">
        <v>17</v>
      </c>
      <c r="F297" s="34" t="s">
        <v>245</v>
      </c>
      <c r="G297" s="34" t="s">
        <v>21</v>
      </c>
      <c r="H297" s="33">
        <v>0.09</v>
      </c>
      <c r="I297" s="33">
        <v>0.11</v>
      </c>
      <c r="J297" s="35">
        <v>1.9350000000000001</v>
      </c>
      <c r="K297" s="17">
        <f t="shared" si="4"/>
        <v>4.0917747887156273E-5</v>
      </c>
    </row>
    <row r="298" spans="3:11">
      <c r="C298" s="33" t="s">
        <v>293</v>
      </c>
      <c r="D298" s="33" t="s">
        <v>246</v>
      </c>
      <c r="E298" s="34" t="s">
        <v>17</v>
      </c>
      <c r="F298" s="34" t="s">
        <v>247</v>
      </c>
      <c r="G298" s="34" t="s">
        <v>21</v>
      </c>
      <c r="H298" s="33">
        <v>4.4000000000000004</v>
      </c>
      <c r="I298" s="33">
        <v>7.29</v>
      </c>
      <c r="J298" s="35">
        <v>86.517499999999998</v>
      </c>
      <c r="K298" s="17">
        <f t="shared" si="4"/>
        <v>2.7117307463397204E-3</v>
      </c>
    </row>
    <row r="299" spans="3:11">
      <c r="C299" s="33" t="s">
        <v>293</v>
      </c>
      <c r="D299" s="33" t="s">
        <v>246</v>
      </c>
      <c r="E299" s="34" t="s">
        <v>17</v>
      </c>
      <c r="F299" s="34" t="s">
        <v>230</v>
      </c>
      <c r="G299" s="34" t="s">
        <v>21</v>
      </c>
      <c r="H299" s="33">
        <v>3.66</v>
      </c>
      <c r="I299" s="33">
        <v>4.05</v>
      </c>
      <c r="J299" s="35">
        <v>68.114999999999995</v>
      </c>
      <c r="K299" s="17">
        <f t="shared" si="4"/>
        <v>1.5065170812998446E-3</v>
      </c>
    </row>
    <row r="300" spans="3:11">
      <c r="C300" s="33" t="s">
        <v>865</v>
      </c>
      <c r="D300" s="33" t="s">
        <v>246</v>
      </c>
      <c r="E300" s="34" t="s">
        <v>17</v>
      </c>
      <c r="F300" s="34" t="s">
        <v>59</v>
      </c>
      <c r="G300" s="34" t="s">
        <v>21</v>
      </c>
      <c r="H300" s="33">
        <v>3.96</v>
      </c>
      <c r="I300" s="33">
        <v>6.33</v>
      </c>
      <c r="J300" s="35">
        <v>83.07</v>
      </c>
      <c r="K300" s="17">
        <f t="shared" si="4"/>
        <v>2.3546304011427201E-3</v>
      </c>
    </row>
    <row r="301" spans="3:11">
      <c r="C301" s="33" t="s">
        <v>864</v>
      </c>
      <c r="D301" s="33" t="s">
        <v>191</v>
      </c>
      <c r="E301" s="34" t="s">
        <v>17</v>
      </c>
      <c r="F301" s="34" t="s">
        <v>49</v>
      </c>
      <c r="G301" s="34" t="s">
        <v>21</v>
      </c>
      <c r="H301" s="33">
        <v>9.11</v>
      </c>
      <c r="I301" s="33">
        <v>7.58</v>
      </c>
      <c r="J301" s="35">
        <v>210.60499999999999</v>
      </c>
      <c r="K301" s="17">
        <f t="shared" si="4"/>
        <v>2.8196048089513142E-3</v>
      </c>
    </row>
    <row r="302" spans="3:11">
      <c r="C302" s="33" t="s">
        <v>864</v>
      </c>
      <c r="D302" s="33" t="s">
        <v>191</v>
      </c>
      <c r="E302" s="34" t="s">
        <v>41</v>
      </c>
      <c r="F302" s="34" t="s">
        <v>248</v>
      </c>
      <c r="G302" s="34" t="s">
        <v>43</v>
      </c>
      <c r="H302" s="33">
        <v>0</v>
      </c>
      <c r="I302" s="33">
        <v>1.26</v>
      </c>
      <c r="J302" s="35">
        <v>12.52</v>
      </c>
      <c r="K302" s="17">
        <f t="shared" si="4"/>
        <v>4.6869420307106281E-4</v>
      </c>
    </row>
    <row r="303" spans="3:11">
      <c r="C303" s="33" t="s">
        <v>249</v>
      </c>
      <c r="D303" s="33" t="s">
        <v>58</v>
      </c>
      <c r="E303" s="34" t="s">
        <v>17</v>
      </c>
      <c r="F303" s="34" t="s">
        <v>72</v>
      </c>
      <c r="G303" s="34" t="s">
        <v>21</v>
      </c>
      <c r="H303" s="33">
        <v>7.68</v>
      </c>
      <c r="I303" s="33">
        <v>7.92</v>
      </c>
      <c r="J303" s="35">
        <v>201.86750000000001</v>
      </c>
      <c r="K303" s="17">
        <f t="shared" si="4"/>
        <v>2.9460778478752518E-3</v>
      </c>
    </row>
    <row r="304" spans="3:11">
      <c r="C304" s="33" t="s">
        <v>249</v>
      </c>
      <c r="D304" s="33" t="s">
        <v>58</v>
      </c>
      <c r="E304" s="34" t="s">
        <v>17</v>
      </c>
      <c r="F304" s="34" t="s">
        <v>250</v>
      </c>
      <c r="G304" s="34" t="s">
        <v>21</v>
      </c>
      <c r="H304" s="33">
        <v>2.2400000000000002</v>
      </c>
      <c r="I304" s="33">
        <v>1.98</v>
      </c>
      <c r="J304" s="35">
        <v>50.085000000000001</v>
      </c>
      <c r="K304" s="17">
        <f t="shared" si="4"/>
        <v>7.3651946196881296E-4</v>
      </c>
    </row>
    <row r="305" spans="3:11">
      <c r="C305" s="33" t="s">
        <v>249</v>
      </c>
      <c r="D305" s="33" t="s">
        <v>58</v>
      </c>
      <c r="E305" s="34" t="s">
        <v>17</v>
      </c>
      <c r="F305" s="34" t="s">
        <v>251</v>
      </c>
      <c r="G305" s="34" t="s">
        <v>21</v>
      </c>
      <c r="H305" s="33">
        <v>0.74</v>
      </c>
      <c r="I305" s="33">
        <v>0.65</v>
      </c>
      <c r="J305" s="35">
        <v>15.5625</v>
      </c>
      <c r="K305" s="17">
        <f t="shared" si="4"/>
        <v>2.417866920604689E-4</v>
      </c>
    </row>
    <row r="306" spans="3:11">
      <c r="C306" s="33" t="s">
        <v>249</v>
      </c>
      <c r="D306" s="33" t="s">
        <v>58</v>
      </c>
      <c r="E306" s="34" t="s">
        <v>41</v>
      </c>
      <c r="F306" s="34" t="s">
        <v>252</v>
      </c>
      <c r="G306" s="34" t="s">
        <v>104</v>
      </c>
      <c r="H306" s="33">
        <v>1.71</v>
      </c>
      <c r="I306" s="33">
        <v>1.98</v>
      </c>
      <c r="J306" s="35">
        <v>36.92</v>
      </c>
      <c r="K306" s="17">
        <f t="shared" si="4"/>
        <v>7.3651946196881296E-4</v>
      </c>
    </row>
    <row r="307" spans="3:11">
      <c r="C307" s="33" t="s">
        <v>249</v>
      </c>
      <c r="D307" s="33" t="s">
        <v>58</v>
      </c>
      <c r="E307" s="34" t="s">
        <v>28</v>
      </c>
      <c r="F307" s="34" t="s">
        <v>110</v>
      </c>
      <c r="G307" s="34" t="s">
        <v>51</v>
      </c>
      <c r="H307" s="33">
        <v>1.04</v>
      </c>
      <c r="I307" s="33">
        <v>0.85</v>
      </c>
      <c r="J307" s="35">
        <v>22.7</v>
      </c>
      <c r="K307" s="17">
        <f t="shared" si="4"/>
        <v>3.1618259730984392E-4</v>
      </c>
    </row>
    <row r="308" spans="3:11">
      <c r="C308" s="33" t="s">
        <v>249</v>
      </c>
      <c r="D308" s="33" t="s">
        <v>58</v>
      </c>
      <c r="E308" s="34" t="s">
        <v>28</v>
      </c>
      <c r="F308" s="34" t="s">
        <v>112</v>
      </c>
      <c r="G308" s="34" t="s">
        <v>65</v>
      </c>
      <c r="H308" s="33">
        <v>0.86</v>
      </c>
      <c r="I308" s="33">
        <v>0.89</v>
      </c>
      <c r="J308" s="35">
        <v>30.522500000000001</v>
      </c>
      <c r="K308" s="17">
        <f t="shared" si="4"/>
        <v>3.3106177835971897E-4</v>
      </c>
    </row>
    <row r="309" spans="3:11">
      <c r="C309" s="33" t="s">
        <v>253</v>
      </c>
      <c r="D309" s="33" t="s">
        <v>37</v>
      </c>
      <c r="E309" s="34" t="s">
        <v>28</v>
      </c>
      <c r="F309" s="34" t="s">
        <v>254</v>
      </c>
      <c r="G309" s="34" t="s">
        <v>65</v>
      </c>
      <c r="H309" s="33">
        <v>27.75</v>
      </c>
      <c r="I309" s="33">
        <v>20.91</v>
      </c>
      <c r="J309" s="35">
        <v>850.55499999999995</v>
      </c>
      <c r="K309" s="17">
        <f t="shared" si="4"/>
        <v>7.7780918938221612E-3</v>
      </c>
    </row>
    <row r="310" spans="3:11">
      <c r="C310" s="33" t="s">
        <v>871</v>
      </c>
      <c r="D310" s="33" t="s">
        <v>115</v>
      </c>
      <c r="E310" s="34" t="s">
        <v>17</v>
      </c>
      <c r="F310" s="34" t="s">
        <v>22</v>
      </c>
      <c r="G310" s="34" t="s">
        <v>47</v>
      </c>
      <c r="H310" s="33">
        <v>19.97</v>
      </c>
      <c r="I310" s="33">
        <v>9.7899999999999991</v>
      </c>
      <c r="J310" s="35">
        <v>444.34750000000003</v>
      </c>
      <c r="K310" s="17">
        <f t="shared" si="4"/>
        <v>3.6416795619569082E-3</v>
      </c>
    </row>
    <row r="311" spans="3:11">
      <c r="C311" s="33" t="s">
        <v>872</v>
      </c>
      <c r="D311" s="33" t="s">
        <v>115</v>
      </c>
      <c r="E311" s="34" t="s">
        <v>17</v>
      </c>
      <c r="F311" s="34" t="s">
        <v>192</v>
      </c>
      <c r="G311" s="34" t="s">
        <v>21</v>
      </c>
      <c r="H311" s="33">
        <v>24.29</v>
      </c>
      <c r="I311" s="33">
        <v>7.96</v>
      </c>
      <c r="J311" s="35">
        <v>483.15249999999997</v>
      </c>
      <c r="K311" s="17">
        <f t="shared" si="4"/>
        <v>2.9609570289251268E-3</v>
      </c>
    </row>
    <row r="312" spans="3:11">
      <c r="C312" s="33" t="s">
        <v>871</v>
      </c>
      <c r="D312" s="33" t="s">
        <v>115</v>
      </c>
      <c r="E312" s="34" t="s">
        <v>17</v>
      </c>
      <c r="F312" s="34" t="s">
        <v>255</v>
      </c>
      <c r="G312" s="34" t="s">
        <v>21</v>
      </c>
      <c r="H312" s="33">
        <v>28.32</v>
      </c>
      <c r="I312" s="33">
        <v>11.58</v>
      </c>
      <c r="J312" s="35">
        <v>619.72</v>
      </c>
      <c r="K312" s="17">
        <f t="shared" si="4"/>
        <v>4.3075229139388155E-3</v>
      </c>
    </row>
    <row r="313" spans="3:11">
      <c r="C313" s="33" t="s">
        <v>857</v>
      </c>
      <c r="D313" s="33" t="s">
        <v>214</v>
      </c>
      <c r="E313" s="34" t="s">
        <v>17</v>
      </c>
      <c r="F313" s="34" t="s">
        <v>256</v>
      </c>
      <c r="G313" s="34" t="s">
        <v>21</v>
      </c>
      <c r="H313" s="33">
        <v>0</v>
      </c>
      <c r="I313" s="33">
        <v>0</v>
      </c>
      <c r="J313" s="35">
        <v>0</v>
      </c>
      <c r="K313" s="17">
        <f t="shared" si="4"/>
        <v>0</v>
      </c>
    </row>
    <row r="314" spans="3:11">
      <c r="C314" s="33" t="s">
        <v>857</v>
      </c>
      <c r="D314" s="33" t="s">
        <v>214</v>
      </c>
      <c r="E314" s="34" t="s">
        <v>28</v>
      </c>
      <c r="F314" s="34" t="s">
        <v>112</v>
      </c>
      <c r="G314" s="34" t="s">
        <v>65</v>
      </c>
      <c r="H314" s="33">
        <v>1.56</v>
      </c>
      <c r="I314" s="33">
        <v>1.42</v>
      </c>
      <c r="J314" s="35">
        <v>35.22</v>
      </c>
      <c r="K314" s="17">
        <f t="shared" si="4"/>
        <v>5.2821092727056284E-4</v>
      </c>
    </row>
    <row r="315" spans="3:11">
      <c r="C315" s="33" t="s">
        <v>861</v>
      </c>
      <c r="D315" s="33" t="s">
        <v>26</v>
      </c>
      <c r="E315" s="34" t="s">
        <v>41</v>
      </c>
      <c r="F315" s="34" t="s">
        <v>73</v>
      </c>
      <c r="G315" s="34" t="s">
        <v>43</v>
      </c>
      <c r="H315" s="33">
        <v>13.19</v>
      </c>
      <c r="I315" s="33">
        <v>13.05</v>
      </c>
      <c r="J315" s="35">
        <v>301.815</v>
      </c>
      <c r="K315" s="17">
        <f t="shared" si="4"/>
        <v>4.8543328175217216E-3</v>
      </c>
    </row>
    <row r="316" spans="3:11">
      <c r="C316" s="33" t="s">
        <v>950</v>
      </c>
      <c r="D316" s="33" t="s">
        <v>191</v>
      </c>
      <c r="E316" s="34" t="s">
        <v>17</v>
      </c>
      <c r="F316" s="34" t="s">
        <v>48</v>
      </c>
      <c r="G316" s="34" t="s">
        <v>21</v>
      </c>
      <c r="H316" s="33">
        <v>0.89</v>
      </c>
      <c r="I316" s="33">
        <v>0.89</v>
      </c>
      <c r="J316" s="35">
        <v>20.7775</v>
      </c>
      <c r="K316" s="17">
        <f t="shared" si="4"/>
        <v>3.3106177835971897E-4</v>
      </c>
    </row>
    <row r="317" spans="3:11">
      <c r="C317" s="33" t="s">
        <v>950</v>
      </c>
      <c r="D317" s="33" t="s">
        <v>191</v>
      </c>
      <c r="E317" s="34" t="s">
        <v>17</v>
      </c>
      <c r="F317" s="34" t="s">
        <v>118</v>
      </c>
      <c r="G317" s="34" t="s">
        <v>21</v>
      </c>
      <c r="H317" s="33">
        <v>13.35</v>
      </c>
      <c r="I317" s="33">
        <v>13.29</v>
      </c>
      <c r="J317" s="35">
        <v>320.86750000000001</v>
      </c>
      <c r="K317" s="17">
        <f t="shared" si="4"/>
        <v>4.9436079038209712E-3</v>
      </c>
    </row>
    <row r="318" spans="3:11">
      <c r="C318" s="33" t="s">
        <v>950</v>
      </c>
      <c r="D318" s="33" t="s">
        <v>191</v>
      </c>
      <c r="E318" s="34" t="s">
        <v>17</v>
      </c>
      <c r="F318" s="34" t="s">
        <v>257</v>
      </c>
      <c r="G318" s="34" t="s">
        <v>21</v>
      </c>
      <c r="H318" s="33">
        <v>2.54</v>
      </c>
      <c r="I318" s="33">
        <v>7.92</v>
      </c>
      <c r="J318" s="35">
        <v>135.28</v>
      </c>
      <c r="K318" s="17">
        <f t="shared" si="4"/>
        <v>2.9460778478752518E-3</v>
      </c>
    </row>
    <row r="319" spans="3:11">
      <c r="C319" s="33" t="s">
        <v>881</v>
      </c>
      <c r="D319" s="33" t="s">
        <v>37</v>
      </c>
      <c r="E319" s="34" t="s">
        <v>17</v>
      </c>
      <c r="F319" s="34" t="s">
        <v>258</v>
      </c>
      <c r="G319" s="34" t="s">
        <v>21</v>
      </c>
      <c r="H319" s="33">
        <v>3.59</v>
      </c>
      <c r="I319" s="33">
        <v>5.76</v>
      </c>
      <c r="J319" s="35">
        <v>388.05500000000001</v>
      </c>
      <c r="K319" s="17">
        <f t="shared" si="4"/>
        <v>2.1426020711820012E-3</v>
      </c>
    </row>
    <row r="320" spans="3:11">
      <c r="C320" s="33" t="s">
        <v>881</v>
      </c>
      <c r="D320" s="33" t="s">
        <v>37</v>
      </c>
      <c r="E320" s="34" t="s">
        <v>17</v>
      </c>
      <c r="F320" s="34" t="s">
        <v>91</v>
      </c>
      <c r="G320" s="34" t="s">
        <v>21</v>
      </c>
      <c r="H320" s="33">
        <v>0.04</v>
      </c>
      <c r="I320" s="33">
        <v>0.11</v>
      </c>
      <c r="J320" s="35">
        <v>1.9450000000000001</v>
      </c>
      <c r="K320" s="17">
        <f t="shared" si="4"/>
        <v>4.0917747887156273E-5</v>
      </c>
    </row>
    <row r="321" spans="3:11">
      <c r="C321" s="33" t="s">
        <v>881</v>
      </c>
      <c r="D321" s="33" t="s">
        <v>37</v>
      </c>
      <c r="E321" s="34" t="s">
        <v>17</v>
      </c>
      <c r="F321" s="34" t="s">
        <v>259</v>
      </c>
      <c r="G321" s="34" t="s">
        <v>57</v>
      </c>
      <c r="H321" s="33">
        <v>24.84</v>
      </c>
      <c r="I321" s="33">
        <v>26.23</v>
      </c>
      <c r="J321" s="35">
        <v>566.64750000000004</v>
      </c>
      <c r="K321" s="17">
        <f t="shared" si="4"/>
        <v>9.7570229734555373E-3</v>
      </c>
    </row>
    <row r="322" spans="3:11">
      <c r="C322" s="36" t="s">
        <v>260</v>
      </c>
      <c r="D322" s="36"/>
      <c r="E322" s="36"/>
      <c r="F322" s="36"/>
      <c r="G322" s="36"/>
      <c r="H322" s="37">
        <f t="shared" ref="H322:I322" si="5">SUM(H8:H321)</f>
        <v>2922.4899999999989</v>
      </c>
      <c r="I322" s="37">
        <f t="shared" si="5"/>
        <v>2688.3200000000011</v>
      </c>
      <c r="J322" s="37">
        <f>SUM(J8:J321)</f>
        <v>70160.05750000001</v>
      </c>
      <c r="K322" s="38">
        <f>SUM(K8:K321)</f>
        <v>0.99999999999999889</v>
      </c>
    </row>
    <row r="323" spans="3:11" ht="4.9000000000000004" customHeight="1"/>
    <row r="324" spans="3:11">
      <c r="C324" s="325" t="s">
        <v>261</v>
      </c>
      <c r="D324" s="325"/>
      <c r="E324" s="325"/>
      <c r="F324" s="325"/>
      <c r="G324" s="325"/>
      <c r="H324" s="325"/>
      <c r="I324" s="39">
        <v>7476.57</v>
      </c>
    </row>
    <row r="325" spans="3:11">
      <c r="C325" s="325" t="s">
        <v>262</v>
      </c>
      <c r="D325" s="325"/>
      <c r="E325" s="325"/>
      <c r="F325" s="325"/>
      <c r="G325" s="325"/>
      <c r="H325" s="325"/>
      <c r="I325" s="40">
        <f>+I322/I324</f>
        <v>0.35956595069664316</v>
      </c>
    </row>
    <row r="327" spans="3:11">
      <c r="C327" s="7" t="s">
        <v>263</v>
      </c>
    </row>
    <row r="328" spans="3:11" ht="64.5">
      <c r="C328" s="41" t="s">
        <v>264</v>
      </c>
    </row>
  </sheetData>
  <mergeCells count="2">
    <mergeCell ref="C324:H324"/>
    <mergeCell ref="C325:H325"/>
  </mergeCells>
  <conditionalFormatting sqref="K8:K322">
    <cfRule type="dataBar" priority="1">
      <dataBar>
        <cfvo type="min"/>
        <cfvo type="max"/>
        <color rgb="FF63C384"/>
      </dataBar>
      <extLst>
        <ext xmlns:x14="http://schemas.microsoft.com/office/spreadsheetml/2009/9/main" uri="{B025F937-C7B1-47D3-B67F-A62EFF666E3E}">
          <x14:id>{C0BE767F-042A-42EF-85B8-2B271EB4D72E}</x14:id>
        </ext>
      </extLst>
    </cfRule>
  </conditionalFormatting>
  <pageMargins left="0.7" right="0.7" top="0.75" bottom="0.75" header="0.3" footer="0.3"/>
  <pageSetup orientation="portrait" horizontalDpi="1200" verticalDpi="1200" r:id="rId1"/>
  <drawing r:id="rId2"/>
  <extLst>
    <ext xmlns:x14="http://schemas.microsoft.com/office/spreadsheetml/2009/9/main" uri="{78C0D931-6437-407d-A8EE-F0AAD7539E65}">
      <x14:conditionalFormattings>
        <x14:conditionalFormatting xmlns:xm="http://schemas.microsoft.com/office/excel/2006/main">
          <x14:cfRule type="dataBar" id="{C0BE767F-042A-42EF-85B8-2B271EB4D72E}">
            <x14:dataBar minLength="0" maxLength="100" border="1" negativeBarBorderColorSameAsPositive="0">
              <x14:cfvo type="autoMin"/>
              <x14:cfvo type="autoMax"/>
              <x14:borderColor rgb="FF63C384"/>
              <x14:negativeFillColor rgb="FFFF0000"/>
              <x14:negativeBorderColor rgb="FFFF0000"/>
              <x14:axisColor rgb="FF000000"/>
            </x14:dataBar>
          </x14:cfRule>
          <xm:sqref>K8:K322</xm:sqref>
        </x14:conditionalFormatting>
      </x14:conditionalFormatting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42513E-00E0-47C1-AF55-0D707374B9DC}">
  <dimension ref="B2:F85"/>
  <sheetViews>
    <sheetView showGridLines="0" showRowColHeaders="0" workbookViewId="0">
      <selection activeCell="B4" sqref="B4"/>
    </sheetView>
  </sheetViews>
  <sheetFormatPr baseColWidth="10" defaultRowHeight="15"/>
  <cols>
    <col min="1" max="1" width="3.28515625" customWidth="1"/>
    <col min="2" max="2" width="6.28515625" customWidth="1"/>
    <col min="3" max="3" width="35.5703125" customWidth="1"/>
    <col min="4" max="4" width="10.140625" customWidth="1"/>
    <col min="5" max="5" width="20.7109375" customWidth="1"/>
    <col min="6" max="6" width="13.28515625" customWidth="1"/>
  </cols>
  <sheetData>
    <row r="2" spans="2:6">
      <c r="B2" s="2" t="s">
        <v>828</v>
      </c>
    </row>
    <row r="3" spans="2:6" ht="21.6" customHeight="1" thickBot="1">
      <c r="B3" s="42">
        <v>2022</v>
      </c>
      <c r="C3" s="6"/>
      <c r="E3" s="43"/>
      <c r="F3" s="43"/>
    </row>
    <row r="4" spans="2:6" ht="15.75" thickTop="1">
      <c r="D4" s="1"/>
    </row>
    <row r="5" spans="2:6" ht="48.6" customHeight="1">
      <c r="C5" s="326" t="s">
        <v>265</v>
      </c>
      <c r="D5" s="326"/>
      <c r="E5" s="326"/>
    </row>
    <row r="6" spans="2:6" ht="6" customHeight="1" thickBot="1">
      <c r="C6" s="11"/>
    </row>
    <row r="7" spans="2:6" ht="42.6" customHeight="1" thickTop="1" thickBot="1">
      <c r="C7" s="328" t="s">
        <v>266</v>
      </c>
      <c r="D7" s="329"/>
      <c r="E7" s="215" t="s">
        <v>270</v>
      </c>
      <c r="F7" s="32" t="s">
        <v>14</v>
      </c>
    </row>
    <row r="8" spans="2:6" ht="15.75" thickTop="1">
      <c r="C8" s="33" t="s">
        <v>134</v>
      </c>
      <c r="D8" s="33"/>
      <c r="E8" s="46">
        <v>463.30999999999995</v>
      </c>
      <c r="F8" s="17">
        <f t="shared" ref="F8:F39" si="0">+E8/E$85</f>
        <v>0.17234183430543976</v>
      </c>
    </row>
    <row r="9" spans="2:6">
      <c r="C9" s="33" t="s">
        <v>892</v>
      </c>
      <c r="D9" s="33"/>
      <c r="E9" s="46">
        <v>272.20999999999998</v>
      </c>
      <c r="F9" s="17">
        <f t="shared" si="0"/>
        <v>0.10125654683966191</v>
      </c>
    </row>
    <row r="10" spans="2:6">
      <c r="C10" s="33" t="s">
        <v>875</v>
      </c>
      <c r="D10" s="33"/>
      <c r="E10" s="46">
        <v>197.06</v>
      </c>
      <c r="F10" s="17">
        <f t="shared" si="0"/>
        <v>7.330228544220925E-2</v>
      </c>
    </row>
    <row r="11" spans="2:6">
      <c r="C11" s="33" t="s">
        <v>121</v>
      </c>
      <c r="D11" s="33"/>
      <c r="E11" s="46">
        <v>187.1</v>
      </c>
      <c r="F11" s="17">
        <f t="shared" si="0"/>
        <v>6.9597369360790362E-2</v>
      </c>
    </row>
    <row r="12" spans="2:6">
      <c r="C12" s="33" t="s">
        <v>863</v>
      </c>
      <c r="D12" s="33"/>
      <c r="E12" s="46">
        <v>138.66</v>
      </c>
      <c r="F12" s="17">
        <f t="shared" si="0"/>
        <v>5.1578681109391726E-2</v>
      </c>
    </row>
    <row r="13" spans="2:6">
      <c r="C13" s="33" t="s">
        <v>876</v>
      </c>
      <c r="D13" s="33"/>
      <c r="E13" s="46">
        <v>124.57</v>
      </c>
      <c r="F13" s="17">
        <f t="shared" si="0"/>
        <v>4.6337489584573253E-2</v>
      </c>
    </row>
    <row r="14" spans="2:6">
      <c r="C14" s="33" t="s">
        <v>951</v>
      </c>
      <c r="D14" s="33"/>
      <c r="E14" s="46">
        <v>123.33</v>
      </c>
      <c r="F14" s="17">
        <f t="shared" si="0"/>
        <v>4.5876234972027127E-2</v>
      </c>
    </row>
    <row r="15" spans="2:6">
      <c r="C15" s="33" t="s">
        <v>877</v>
      </c>
      <c r="D15" s="33"/>
      <c r="E15" s="46">
        <v>122.84</v>
      </c>
      <c r="F15" s="17">
        <f t="shared" si="0"/>
        <v>4.5693965004166164E-2</v>
      </c>
    </row>
    <row r="16" spans="2:6">
      <c r="C16" s="33" t="s">
        <v>879</v>
      </c>
      <c r="D16" s="33"/>
      <c r="E16" s="46">
        <v>111.33</v>
      </c>
      <c r="F16" s="17">
        <f t="shared" si="0"/>
        <v>4.1412480657064626E-2</v>
      </c>
    </row>
    <row r="17" spans="3:6">
      <c r="C17" s="33" t="s">
        <v>856</v>
      </c>
      <c r="D17" s="33"/>
      <c r="E17" s="46">
        <v>83.11</v>
      </c>
      <c r="F17" s="17">
        <f t="shared" si="0"/>
        <v>3.0915218426377806E-2</v>
      </c>
    </row>
    <row r="18" spans="3:6">
      <c r="C18" s="33" t="s">
        <v>897</v>
      </c>
      <c r="D18" s="33"/>
      <c r="E18" s="46">
        <v>54.19</v>
      </c>
      <c r="F18" s="17">
        <f t="shared" si="0"/>
        <v>2.0157570527318171E-2</v>
      </c>
    </row>
    <row r="19" spans="3:6">
      <c r="C19" s="33" t="s">
        <v>878</v>
      </c>
      <c r="D19" s="33"/>
      <c r="E19" s="46">
        <v>44.75</v>
      </c>
      <c r="F19" s="17">
        <f t="shared" si="0"/>
        <v>1.664608379954767E-2</v>
      </c>
    </row>
    <row r="20" spans="3:6">
      <c r="C20" s="33" t="s">
        <v>15</v>
      </c>
      <c r="D20" s="33"/>
      <c r="E20" s="46">
        <v>40.419999999999995</v>
      </c>
      <c r="F20" s="17">
        <f t="shared" si="0"/>
        <v>1.5035412450898697E-2</v>
      </c>
    </row>
    <row r="21" spans="3:6">
      <c r="C21" s="33" t="s">
        <v>881</v>
      </c>
      <c r="D21" s="33"/>
      <c r="E21" s="46">
        <v>32.1</v>
      </c>
      <c r="F21" s="17">
        <f t="shared" si="0"/>
        <v>1.1940542792524697E-2</v>
      </c>
    </row>
    <row r="22" spans="3:6">
      <c r="C22" s="33" t="s">
        <v>867</v>
      </c>
      <c r="D22" s="33"/>
      <c r="E22" s="46">
        <v>30.98</v>
      </c>
      <c r="F22" s="17">
        <f t="shared" si="0"/>
        <v>1.1523925723128197E-2</v>
      </c>
    </row>
    <row r="23" spans="3:6">
      <c r="C23" s="33" t="s">
        <v>167</v>
      </c>
      <c r="D23" s="33"/>
      <c r="E23" s="46">
        <v>30.759999999999998</v>
      </c>
      <c r="F23" s="17">
        <f t="shared" si="0"/>
        <v>1.1442090227353882E-2</v>
      </c>
    </row>
    <row r="24" spans="3:6">
      <c r="C24" s="33" t="s">
        <v>853</v>
      </c>
      <c r="D24" s="33"/>
      <c r="E24" s="46">
        <v>30.5</v>
      </c>
      <c r="F24" s="17">
        <f t="shared" si="0"/>
        <v>1.1345375550529696E-2</v>
      </c>
    </row>
    <row r="25" spans="3:6">
      <c r="C25" s="33" t="s">
        <v>880</v>
      </c>
      <c r="D25" s="33"/>
      <c r="E25" s="46">
        <v>29.46</v>
      </c>
      <c r="F25" s="17">
        <f t="shared" si="0"/>
        <v>1.0958516843232947E-2</v>
      </c>
    </row>
    <row r="26" spans="3:6">
      <c r="C26" s="33" t="s">
        <v>872</v>
      </c>
      <c r="D26" s="33"/>
      <c r="E26" s="46">
        <v>29.33</v>
      </c>
      <c r="F26" s="17">
        <f t="shared" si="0"/>
        <v>1.0910159504820851E-2</v>
      </c>
    </row>
    <row r="27" spans="3:6">
      <c r="C27" s="33" t="s">
        <v>165</v>
      </c>
      <c r="D27" s="33"/>
      <c r="E27" s="46">
        <v>27.11</v>
      </c>
      <c r="F27" s="17">
        <f t="shared" si="0"/>
        <v>1.0084364956552789E-2</v>
      </c>
    </row>
    <row r="28" spans="3:6">
      <c r="C28" s="33" t="s">
        <v>125</v>
      </c>
      <c r="D28" s="33"/>
      <c r="E28" s="46">
        <v>26.229999999999997</v>
      </c>
      <c r="F28" s="17">
        <f t="shared" si="0"/>
        <v>9.7570229734555373E-3</v>
      </c>
    </row>
    <row r="29" spans="3:6">
      <c r="C29" s="33" t="s">
        <v>40</v>
      </c>
      <c r="D29" s="33"/>
      <c r="E29" s="46">
        <v>24.17</v>
      </c>
      <c r="F29" s="17">
        <f t="shared" si="0"/>
        <v>8.9907451493869764E-3</v>
      </c>
    </row>
    <row r="30" spans="3:6">
      <c r="C30" s="33" t="s">
        <v>900</v>
      </c>
      <c r="D30" s="33"/>
      <c r="E30" s="46">
        <v>22.1</v>
      </c>
      <c r="F30" s="17">
        <f t="shared" si="0"/>
        <v>8.2207475300559441E-3</v>
      </c>
    </row>
    <row r="31" spans="3:6">
      <c r="C31" s="33" t="s">
        <v>253</v>
      </c>
      <c r="D31" s="33"/>
      <c r="E31" s="46">
        <v>20.91</v>
      </c>
      <c r="F31" s="17">
        <f t="shared" si="0"/>
        <v>7.7780918938221621E-3</v>
      </c>
    </row>
    <row r="32" spans="3:6">
      <c r="C32" s="33" t="s">
        <v>901</v>
      </c>
      <c r="D32" s="33"/>
      <c r="E32" s="46">
        <v>18.630000000000003</v>
      </c>
      <c r="F32" s="17">
        <f t="shared" si="0"/>
        <v>6.9299785739792875E-3</v>
      </c>
    </row>
    <row r="33" spans="3:6">
      <c r="C33" s="33" t="s">
        <v>129</v>
      </c>
      <c r="D33" s="33"/>
      <c r="E33" s="46">
        <v>18.310000000000002</v>
      </c>
      <c r="F33" s="17">
        <f t="shared" si="0"/>
        <v>6.8109451255802872E-3</v>
      </c>
    </row>
    <row r="34" spans="3:6">
      <c r="C34" s="33" t="s">
        <v>143</v>
      </c>
      <c r="D34" s="33"/>
      <c r="E34" s="46">
        <v>17.75</v>
      </c>
      <c r="F34" s="17">
        <f t="shared" si="0"/>
        <v>6.6026365908820363E-3</v>
      </c>
    </row>
    <row r="35" spans="3:6">
      <c r="C35" s="33" t="s">
        <v>293</v>
      </c>
      <c r="D35" s="33"/>
      <c r="E35" s="46">
        <v>17.669999999999998</v>
      </c>
      <c r="F35" s="17">
        <f t="shared" si="0"/>
        <v>6.5728782287822855E-3</v>
      </c>
    </row>
    <row r="36" spans="3:6">
      <c r="C36" s="33" t="s">
        <v>873</v>
      </c>
      <c r="D36" s="33"/>
      <c r="E36" s="46">
        <v>15.97</v>
      </c>
      <c r="F36" s="17">
        <f t="shared" si="0"/>
        <v>5.9405130341625987E-3</v>
      </c>
    </row>
    <row r="37" spans="3:6">
      <c r="C37" s="33" t="s">
        <v>54</v>
      </c>
      <c r="D37" s="33"/>
      <c r="E37" s="46">
        <v>15.51</v>
      </c>
      <c r="F37" s="17">
        <f t="shared" si="0"/>
        <v>5.7694024520890353E-3</v>
      </c>
    </row>
    <row r="38" spans="3:6">
      <c r="C38" s="33" t="s">
        <v>882</v>
      </c>
      <c r="D38" s="33"/>
      <c r="E38" s="46">
        <v>14.399999999999999</v>
      </c>
      <c r="F38" s="17">
        <f t="shared" si="0"/>
        <v>5.3565051779550033E-3</v>
      </c>
    </row>
    <row r="39" spans="3:6">
      <c r="C39" s="33" t="s">
        <v>249</v>
      </c>
      <c r="D39" s="33"/>
      <c r="E39" s="46">
        <v>14.27</v>
      </c>
      <c r="F39" s="17">
        <f t="shared" si="0"/>
        <v>5.3081478395429101E-3</v>
      </c>
    </row>
    <row r="40" spans="3:6">
      <c r="C40" s="33" t="s">
        <v>851</v>
      </c>
      <c r="D40" s="33"/>
      <c r="E40" s="46">
        <v>14.16</v>
      </c>
      <c r="F40" s="17">
        <f t="shared" ref="F40:F71" si="1">+E40/E$85</f>
        <v>5.2672300916557545E-3</v>
      </c>
    </row>
    <row r="41" spans="3:6">
      <c r="C41" s="33" t="s">
        <v>25</v>
      </c>
      <c r="D41" s="33"/>
      <c r="E41" s="46">
        <v>13.95</v>
      </c>
      <c r="F41" s="17">
        <f t="shared" si="1"/>
        <v>5.1891143911439097E-3</v>
      </c>
    </row>
    <row r="42" spans="3:6">
      <c r="C42" s="33" t="s">
        <v>949</v>
      </c>
      <c r="D42" s="33"/>
      <c r="E42" s="46">
        <v>13.759999999999998</v>
      </c>
      <c r="F42" s="17">
        <f t="shared" si="1"/>
        <v>5.1184382811570034E-3</v>
      </c>
    </row>
    <row r="43" spans="3:6">
      <c r="C43" s="33" t="s">
        <v>883</v>
      </c>
      <c r="D43" s="33"/>
      <c r="E43" s="46">
        <v>13.36</v>
      </c>
      <c r="F43" s="17">
        <f t="shared" si="1"/>
        <v>4.969646470658254E-3</v>
      </c>
    </row>
    <row r="44" spans="3:6">
      <c r="C44" s="33" t="s">
        <v>185</v>
      </c>
      <c r="D44" s="33"/>
      <c r="E44" s="46">
        <v>13.05</v>
      </c>
      <c r="F44" s="17">
        <f t="shared" si="1"/>
        <v>4.8543328175217225E-3</v>
      </c>
    </row>
    <row r="45" spans="3:6">
      <c r="C45" s="33" t="s">
        <v>884</v>
      </c>
      <c r="D45" s="33"/>
      <c r="E45" s="46">
        <v>13.05</v>
      </c>
      <c r="F45" s="17">
        <f t="shared" si="1"/>
        <v>4.8543328175217225E-3</v>
      </c>
    </row>
    <row r="46" spans="3:6">
      <c r="C46" s="33" t="s">
        <v>153</v>
      </c>
      <c r="D46" s="33"/>
      <c r="E46" s="46">
        <v>12.96</v>
      </c>
      <c r="F46" s="17">
        <f t="shared" si="1"/>
        <v>4.8208546601595037E-3</v>
      </c>
    </row>
    <row r="47" spans="3:6">
      <c r="C47" s="33" t="s">
        <v>154</v>
      </c>
      <c r="D47" s="33"/>
      <c r="E47" s="46">
        <v>12.6</v>
      </c>
      <c r="F47" s="17">
        <f t="shared" si="1"/>
        <v>4.6869420307106288E-3</v>
      </c>
    </row>
    <row r="48" spans="3:6">
      <c r="C48" s="33" t="s">
        <v>953</v>
      </c>
      <c r="D48" s="33"/>
      <c r="E48" s="46">
        <v>11.95</v>
      </c>
      <c r="F48" s="17">
        <f t="shared" si="1"/>
        <v>4.4451553386501592E-3</v>
      </c>
    </row>
    <row r="49" spans="3:6">
      <c r="C49" s="33" t="s">
        <v>885</v>
      </c>
      <c r="D49" s="33"/>
      <c r="E49" s="46">
        <v>10.799999999999999</v>
      </c>
      <c r="F49" s="17">
        <f t="shared" si="1"/>
        <v>4.0173788834662527E-3</v>
      </c>
    </row>
    <row r="50" spans="3:6">
      <c r="C50" s="33" t="s">
        <v>874</v>
      </c>
      <c r="D50" s="33"/>
      <c r="E50" s="46">
        <v>10.79</v>
      </c>
      <c r="F50" s="17">
        <f t="shared" si="1"/>
        <v>4.0136590882037838E-3</v>
      </c>
    </row>
    <row r="51" spans="3:6">
      <c r="C51" s="33" t="s">
        <v>294</v>
      </c>
      <c r="D51" s="33"/>
      <c r="E51" s="46">
        <v>10.37</v>
      </c>
      <c r="F51" s="17">
        <f t="shared" si="1"/>
        <v>3.8574276871800963E-3</v>
      </c>
    </row>
    <row r="52" spans="3:6">
      <c r="C52" s="33" t="s">
        <v>864</v>
      </c>
      <c r="D52" s="33"/>
      <c r="E52" s="46">
        <v>8.84</v>
      </c>
      <c r="F52" s="17">
        <f t="shared" si="1"/>
        <v>3.2882990120223776E-3</v>
      </c>
    </row>
    <row r="53" spans="3:6">
      <c r="C53" s="33" t="s">
        <v>148</v>
      </c>
      <c r="D53" s="33"/>
      <c r="E53" s="46">
        <v>8.7200000000000006</v>
      </c>
      <c r="F53" s="17">
        <f t="shared" si="1"/>
        <v>3.2436614688727528E-3</v>
      </c>
    </row>
    <row r="54" spans="3:6">
      <c r="C54" s="33" t="s">
        <v>178</v>
      </c>
      <c r="D54" s="33"/>
      <c r="E54" s="46">
        <v>8.6</v>
      </c>
      <c r="F54" s="17">
        <f t="shared" si="1"/>
        <v>3.1990239257231271E-3</v>
      </c>
    </row>
    <row r="55" spans="3:6">
      <c r="C55" s="33" t="s">
        <v>844</v>
      </c>
      <c r="D55" s="33"/>
      <c r="E55" s="46">
        <v>8.23</v>
      </c>
      <c r="F55" s="17">
        <f t="shared" si="1"/>
        <v>3.0613915010117838E-3</v>
      </c>
    </row>
    <row r="56" spans="3:6">
      <c r="C56" s="33" t="s">
        <v>870</v>
      </c>
      <c r="D56" s="33"/>
      <c r="E56" s="46">
        <v>8.18</v>
      </c>
      <c r="F56" s="17">
        <f t="shared" si="1"/>
        <v>3.0427925246994396E-3</v>
      </c>
    </row>
    <row r="57" spans="3:6">
      <c r="C57" s="33" t="s">
        <v>208</v>
      </c>
      <c r="D57" s="33"/>
      <c r="E57" s="46">
        <v>8.17</v>
      </c>
      <c r="F57" s="17">
        <f t="shared" si="1"/>
        <v>3.0390727294369712E-3</v>
      </c>
    </row>
    <row r="58" spans="3:6">
      <c r="C58" s="33" t="s">
        <v>141</v>
      </c>
      <c r="D58" s="33"/>
      <c r="E58" s="46">
        <v>7.46</v>
      </c>
      <c r="F58" s="17">
        <f t="shared" si="1"/>
        <v>2.7749672658016898E-3</v>
      </c>
    </row>
    <row r="59" spans="3:6">
      <c r="C59" s="33" t="s">
        <v>952</v>
      </c>
      <c r="D59" s="33"/>
      <c r="E59" s="46">
        <v>7.4</v>
      </c>
      <c r="F59" s="17">
        <f t="shared" si="1"/>
        <v>2.7526484942268772E-3</v>
      </c>
    </row>
    <row r="60" spans="3:6">
      <c r="C60" s="33" t="s">
        <v>946</v>
      </c>
      <c r="D60" s="33"/>
      <c r="E60" s="46">
        <v>7</v>
      </c>
      <c r="F60" s="17">
        <f t="shared" si="1"/>
        <v>2.6038566837281269E-3</v>
      </c>
    </row>
    <row r="61" spans="3:6">
      <c r="C61" s="33" t="s">
        <v>858</v>
      </c>
      <c r="D61" s="33"/>
      <c r="E61" s="46">
        <v>6.9600000000000009</v>
      </c>
      <c r="F61" s="17">
        <f t="shared" si="1"/>
        <v>2.5889775026782524E-3</v>
      </c>
    </row>
    <row r="62" spans="3:6">
      <c r="C62" s="33" t="s">
        <v>886</v>
      </c>
      <c r="D62" s="33"/>
      <c r="E62" s="46">
        <v>6.64</v>
      </c>
      <c r="F62" s="17">
        <f t="shared" si="1"/>
        <v>2.4699440542792516E-3</v>
      </c>
    </row>
    <row r="63" spans="3:6">
      <c r="C63" s="33" t="s">
        <v>899</v>
      </c>
      <c r="D63" s="33"/>
      <c r="E63" s="46">
        <v>5.6499999999999995</v>
      </c>
      <c r="F63" s="17">
        <f t="shared" si="1"/>
        <v>2.1016843232948453E-3</v>
      </c>
    </row>
    <row r="64" spans="3:6">
      <c r="C64" s="33" t="s">
        <v>887</v>
      </c>
      <c r="D64" s="33"/>
      <c r="E64" s="46">
        <v>4.9400000000000004</v>
      </c>
      <c r="F64" s="17">
        <f t="shared" si="1"/>
        <v>1.8375788596595641E-3</v>
      </c>
    </row>
    <row r="65" spans="3:6">
      <c r="C65" s="33" t="s">
        <v>869</v>
      </c>
      <c r="D65" s="33"/>
      <c r="E65" s="46">
        <v>4.6899999999999995</v>
      </c>
      <c r="F65" s="17">
        <f t="shared" si="1"/>
        <v>1.744583978097845E-3</v>
      </c>
    </row>
    <row r="66" spans="3:6">
      <c r="C66" s="33" t="s">
        <v>847</v>
      </c>
      <c r="D66" s="33"/>
      <c r="E66" s="46">
        <v>4.4000000000000004</v>
      </c>
      <c r="F66" s="17">
        <f t="shared" si="1"/>
        <v>1.6367099154862513E-3</v>
      </c>
    </row>
    <row r="67" spans="3:6">
      <c r="C67" s="33" t="s">
        <v>213</v>
      </c>
      <c r="D67" s="33"/>
      <c r="E67" s="46">
        <v>4.0600000000000005</v>
      </c>
      <c r="F67" s="17">
        <f t="shared" si="1"/>
        <v>1.5102368765623139E-3</v>
      </c>
    </row>
    <row r="68" spans="3:6">
      <c r="C68" s="33" t="s">
        <v>291</v>
      </c>
      <c r="D68" s="33"/>
      <c r="E68" s="46">
        <v>3.73</v>
      </c>
      <c r="F68" s="17">
        <f t="shared" si="1"/>
        <v>1.3874836329008449E-3</v>
      </c>
    </row>
    <row r="69" spans="3:6">
      <c r="C69" s="33" t="s">
        <v>907</v>
      </c>
      <c r="D69" s="33"/>
      <c r="E69" s="46">
        <v>3.12</v>
      </c>
      <c r="F69" s="17">
        <f t="shared" si="1"/>
        <v>1.1605761218902509E-3</v>
      </c>
    </row>
    <row r="70" spans="3:6">
      <c r="C70" s="33" t="s">
        <v>114</v>
      </c>
      <c r="D70" s="33"/>
      <c r="E70" s="46">
        <v>2.84</v>
      </c>
      <c r="F70" s="17">
        <f t="shared" si="1"/>
        <v>1.0564218545411257E-3</v>
      </c>
    </row>
    <row r="71" spans="3:6">
      <c r="C71" s="33" t="s">
        <v>888</v>
      </c>
      <c r="D71" s="33"/>
      <c r="E71" s="46">
        <v>2.7</v>
      </c>
      <c r="F71" s="17">
        <f t="shared" si="1"/>
        <v>1.0043447208665634E-3</v>
      </c>
    </row>
    <row r="72" spans="3:6">
      <c r="C72" s="33" t="s">
        <v>193</v>
      </c>
      <c r="D72" s="33"/>
      <c r="E72" s="46">
        <v>2.34</v>
      </c>
      <c r="F72" s="17">
        <f t="shared" ref="F72:F84" si="2">+E72/E$85</f>
        <v>8.7043209141768807E-4</v>
      </c>
    </row>
    <row r="73" spans="3:6">
      <c r="C73" s="33" t="s">
        <v>171</v>
      </c>
      <c r="D73" s="33"/>
      <c r="E73" s="46">
        <v>2.02</v>
      </c>
      <c r="F73" s="17">
        <f t="shared" si="2"/>
        <v>7.5139864301868812E-4</v>
      </c>
    </row>
    <row r="74" spans="3:6">
      <c r="C74" s="33" t="s">
        <v>69</v>
      </c>
      <c r="D74" s="33"/>
      <c r="E74" s="46">
        <v>1.68</v>
      </c>
      <c r="F74" s="17">
        <f t="shared" si="2"/>
        <v>6.2492560409475048E-4</v>
      </c>
    </row>
    <row r="75" spans="3:6">
      <c r="C75" s="33" t="s">
        <v>889</v>
      </c>
      <c r="D75" s="33"/>
      <c r="E75" s="46">
        <v>1.5799999999999998</v>
      </c>
      <c r="F75" s="17">
        <f t="shared" si="2"/>
        <v>5.8772765147006292E-4</v>
      </c>
    </row>
    <row r="76" spans="3:6">
      <c r="C76" s="33" t="s">
        <v>846</v>
      </c>
      <c r="D76" s="33"/>
      <c r="E76" s="46">
        <v>1.57</v>
      </c>
      <c r="F76" s="17">
        <f t="shared" si="2"/>
        <v>5.8400785620759418E-4</v>
      </c>
    </row>
    <row r="77" spans="3:6">
      <c r="C77" s="33" t="s">
        <v>906</v>
      </c>
      <c r="D77" s="33"/>
      <c r="E77" s="46">
        <v>1.49</v>
      </c>
      <c r="F77" s="17">
        <f t="shared" si="2"/>
        <v>5.542494941078442E-4</v>
      </c>
    </row>
    <row r="78" spans="3:6">
      <c r="C78" s="33" t="s">
        <v>890</v>
      </c>
      <c r="D78" s="33"/>
      <c r="E78" s="46">
        <v>1.42</v>
      </c>
      <c r="F78" s="17">
        <f t="shared" si="2"/>
        <v>5.2821092727056284E-4</v>
      </c>
    </row>
    <row r="79" spans="3:6">
      <c r="C79" s="33" t="s">
        <v>891</v>
      </c>
      <c r="D79" s="33"/>
      <c r="E79" s="46">
        <v>1.26</v>
      </c>
      <c r="F79" s="17">
        <f t="shared" si="2"/>
        <v>4.6869420307106286E-4</v>
      </c>
    </row>
    <row r="80" spans="3:6">
      <c r="C80" s="33" t="s">
        <v>120</v>
      </c>
      <c r="D80" s="33"/>
      <c r="E80" s="46">
        <v>1.17</v>
      </c>
      <c r="F80" s="17">
        <f t="shared" si="2"/>
        <v>4.3521604570884403E-4</v>
      </c>
    </row>
    <row r="81" spans="3:6">
      <c r="C81" s="33" t="s">
        <v>855</v>
      </c>
      <c r="D81" s="33"/>
      <c r="E81" s="46">
        <v>0.76</v>
      </c>
      <c r="F81" s="17">
        <f t="shared" si="2"/>
        <v>2.827044399476252E-4</v>
      </c>
    </row>
    <row r="82" spans="3:6">
      <c r="C82" s="33" t="s">
        <v>82</v>
      </c>
      <c r="D82" s="33"/>
      <c r="E82" s="46">
        <v>0.52</v>
      </c>
      <c r="F82" s="17">
        <f t="shared" si="2"/>
        <v>1.9342935364837516E-4</v>
      </c>
    </row>
    <row r="83" spans="3:6">
      <c r="C83" s="33" t="s">
        <v>146</v>
      </c>
      <c r="D83" s="33"/>
      <c r="E83" s="46">
        <v>0.23</v>
      </c>
      <c r="F83" s="17">
        <f t="shared" si="2"/>
        <v>8.5555291036781321E-5</v>
      </c>
    </row>
    <row r="84" spans="3:6">
      <c r="C84" s="33" t="s">
        <v>85</v>
      </c>
      <c r="D84" s="33"/>
      <c r="E84" s="46">
        <v>0.11</v>
      </c>
      <c r="F84" s="17">
        <f t="shared" si="2"/>
        <v>4.0917747887156279E-5</v>
      </c>
    </row>
    <row r="85" spans="3:6">
      <c r="C85" s="327" t="s">
        <v>260</v>
      </c>
      <c r="D85" s="327"/>
      <c r="E85" s="37">
        <f>SUM(E8:E84)</f>
        <v>2688.3200000000006</v>
      </c>
      <c r="F85" s="38">
        <f>SUM(F8:F84)</f>
        <v>0.99999999999999933</v>
      </c>
    </row>
  </sheetData>
  <sortState xmlns:xlrd2="http://schemas.microsoft.com/office/spreadsheetml/2017/richdata2" ref="C8:F84">
    <sortCondition descending="1" ref="F8:F84"/>
  </sortState>
  <mergeCells count="3">
    <mergeCell ref="C5:E5"/>
    <mergeCell ref="C85:D85"/>
    <mergeCell ref="C7:D7"/>
  </mergeCells>
  <conditionalFormatting sqref="F85">
    <cfRule type="dataBar" priority="2">
      <dataBar>
        <cfvo type="min"/>
        <cfvo type="max"/>
        <color rgb="FF63C384"/>
      </dataBar>
      <extLst>
        <ext xmlns:x14="http://schemas.microsoft.com/office/spreadsheetml/2009/9/main" uri="{B025F937-C7B1-47D3-B67F-A62EFF666E3E}">
          <x14:id>{B815A1EE-3DCE-475E-96A6-CA07BA2CB446}</x14:id>
        </ext>
      </extLst>
    </cfRule>
  </conditionalFormatting>
  <conditionalFormatting sqref="F8:F84">
    <cfRule type="dataBar" priority="1">
      <dataBar>
        <cfvo type="min"/>
        <cfvo type="max"/>
        <color rgb="FF63C384"/>
      </dataBar>
      <extLst>
        <ext xmlns:x14="http://schemas.microsoft.com/office/spreadsheetml/2009/9/main" uri="{B025F937-C7B1-47D3-B67F-A62EFF666E3E}">
          <x14:id>{754E358B-018B-4EB2-B616-804509F7CA49}</x14:id>
        </ext>
      </extLst>
    </cfRule>
  </conditionalFormatting>
  <pageMargins left="0.7" right="0.7" top="0.75" bottom="0.75" header="0.3" footer="0.3"/>
  <pageSetup orientation="portrait" horizontalDpi="1200" verticalDpi="1200" r:id="rId1"/>
  <drawing r:id="rId2"/>
  <extLst>
    <ext xmlns:x14="http://schemas.microsoft.com/office/spreadsheetml/2009/9/main" uri="{78C0D931-6437-407d-A8EE-F0AAD7539E65}">
      <x14:conditionalFormattings>
        <x14:conditionalFormatting xmlns:xm="http://schemas.microsoft.com/office/excel/2006/main">
          <x14:cfRule type="dataBar" id="{B815A1EE-3DCE-475E-96A6-CA07BA2CB446}">
            <x14:dataBar minLength="0" maxLength="100" border="1" negativeBarBorderColorSameAsPositive="0">
              <x14:cfvo type="autoMin"/>
              <x14:cfvo type="autoMax"/>
              <x14:borderColor rgb="FF63C384"/>
              <x14:negativeFillColor rgb="FFFF0000"/>
              <x14:negativeBorderColor rgb="FFFF0000"/>
              <x14:axisColor rgb="FF000000"/>
            </x14:dataBar>
          </x14:cfRule>
          <xm:sqref>F85</xm:sqref>
        </x14:conditionalFormatting>
        <x14:conditionalFormatting xmlns:xm="http://schemas.microsoft.com/office/excel/2006/main">
          <x14:cfRule type="dataBar" id="{754E358B-018B-4EB2-B616-804509F7CA49}">
            <x14:dataBar minLength="0" maxLength="100" border="1" negativeBarBorderColorSameAsPositive="0">
              <x14:cfvo type="autoMin"/>
              <x14:cfvo type="autoMax"/>
              <x14:borderColor rgb="FF63C384"/>
              <x14:negativeFillColor rgb="FFFF0000"/>
              <x14:negativeBorderColor rgb="FFFF0000"/>
              <x14:axisColor rgb="FF000000"/>
            </x14:dataBar>
          </x14:cfRule>
          <xm:sqref>F8:F84</xm:sqref>
        </x14:conditionalFormatting>
      </x14:conditionalFormatting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3DBC77-996D-4D42-8A6A-22D5E9A51879}">
  <dimension ref="B2:F67"/>
  <sheetViews>
    <sheetView showGridLines="0" showRowColHeaders="0" workbookViewId="0">
      <selection activeCell="B4" sqref="B4"/>
    </sheetView>
  </sheetViews>
  <sheetFormatPr baseColWidth="10" defaultRowHeight="15"/>
  <cols>
    <col min="1" max="1" width="3.28515625" customWidth="1"/>
    <col min="2" max="2" width="6.28515625" customWidth="1"/>
    <col min="3" max="3" width="35.5703125" customWidth="1"/>
    <col min="4" max="4" width="10.140625" customWidth="1"/>
    <col min="5" max="5" width="20.7109375" customWidth="1"/>
    <col min="6" max="6" width="13.28515625" customWidth="1"/>
  </cols>
  <sheetData>
    <row r="2" spans="2:6">
      <c r="B2" s="2" t="s">
        <v>828</v>
      </c>
    </row>
    <row r="3" spans="2:6" ht="21.6" customHeight="1" thickBot="1">
      <c r="B3" s="42">
        <v>2022</v>
      </c>
      <c r="C3" s="6"/>
      <c r="E3" s="43"/>
      <c r="F3" s="43"/>
    </row>
    <row r="4" spans="2:6" ht="15.75" thickTop="1">
      <c r="D4" s="1"/>
    </row>
    <row r="5" spans="2:6" ht="48.6" customHeight="1">
      <c r="C5" s="326" t="s">
        <v>267</v>
      </c>
      <c r="D5" s="326"/>
      <c r="E5" s="326"/>
    </row>
    <row r="6" spans="2:6" ht="6" customHeight="1" thickBot="1">
      <c r="C6" s="11"/>
    </row>
    <row r="7" spans="2:6" ht="54" customHeight="1" thickTop="1" thickBot="1">
      <c r="C7" s="44" t="s">
        <v>266</v>
      </c>
      <c r="D7" s="44"/>
      <c r="E7" s="45" t="s">
        <v>272</v>
      </c>
      <c r="F7" s="32" t="s">
        <v>14</v>
      </c>
    </row>
    <row r="8" spans="2:6" ht="15.75" thickTop="1">
      <c r="C8" s="33" t="s">
        <v>875</v>
      </c>
      <c r="D8" s="33"/>
      <c r="E8" s="46">
        <v>197.06</v>
      </c>
      <c r="F8" s="17">
        <f t="shared" ref="F8:F39" si="0">+E8/E$67</f>
        <v>0.16239781118143459</v>
      </c>
    </row>
    <row r="9" spans="2:6">
      <c r="C9" s="33" t="s">
        <v>121</v>
      </c>
      <c r="D9" s="33"/>
      <c r="E9" s="46">
        <v>187.1</v>
      </c>
      <c r="F9" s="17">
        <f t="shared" si="0"/>
        <v>0.15418974156118143</v>
      </c>
    </row>
    <row r="10" spans="2:6">
      <c r="C10" s="33" t="s">
        <v>896</v>
      </c>
      <c r="D10" s="33"/>
      <c r="E10" s="46">
        <v>122.84</v>
      </c>
      <c r="F10" s="17">
        <f t="shared" si="0"/>
        <v>0.10123285864978902</v>
      </c>
    </row>
    <row r="11" spans="2:6">
      <c r="C11" s="33" t="s">
        <v>879</v>
      </c>
      <c r="D11" s="33"/>
      <c r="E11" s="46">
        <v>111.33</v>
      </c>
      <c r="F11" s="17">
        <f t="shared" si="0"/>
        <v>9.1747428797468347E-2</v>
      </c>
    </row>
    <row r="12" spans="2:6">
      <c r="C12" s="33" t="s">
        <v>897</v>
      </c>
      <c r="D12" s="33"/>
      <c r="E12" s="46">
        <v>54.19</v>
      </c>
      <c r="F12" s="17">
        <f t="shared" si="0"/>
        <v>4.465816191983122E-2</v>
      </c>
    </row>
    <row r="13" spans="2:6">
      <c r="C13" s="33" t="s">
        <v>860</v>
      </c>
      <c r="D13" s="33"/>
      <c r="E13" s="46">
        <v>44.75</v>
      </c>
      <c r="F13" s="17">
        <f t="shared" si="0"/>
        <v>3.6878626054852322E-2</v>
      </c>
    </row>
    <row r="14" spans="2:6">
      <c r="C14" s="33" t="s">
        <v>15</v>
      </c>
      <c r="D14" s="33"/>
      <c r="E14" s="46">
        <v>40.419999999999995</v>
      </c>
      <c r="F14" s="17">
        <f t="shared" si="0"/>
        <v>3.331025843881856E-2</v>
      </c>
    </row>
    <row r="15" spans="2:6">
      <c r="C15" s="33" t="s">
        <v>881</v>
      </c>
      <c r="D15" s="33"/>
      <c r="E15" s="46">
        <v>32.1</v>
      </c>
      <c r="F15" s="17">
        <f t="shared" si="0"/>
        <v>2.6453718354430378E-2</v>
      </c>
    </row>
    <row r="16" spans="2:6">
      <c r="C16" s="33" t="s">
        <v>898</v>
      </c>
      <c r="D16" s="33"/>
      <c r="E16" s="46">
        <v>30.98</v>
      </c>
      <c r="F16" s="17">
        <f t="shared" si="0"/>
        <v>2.5530722573839662E-2</v>
      </c>
    </row>
    <row r="17" spans="3:6">
      <c r="C17" s="33" t="s">
        <v>853</v>
      </c>
      <c r="D17" s="33"/>
      <c r="E17" s="46">
        <v>30.5</v>
      </c>
      <c r="F17" s="17">
        <f t="shared" si="0"/>
        <v>2.5135152953586495E-2</v>
      </c>
    </row>
    <row r="18" spans="3:6">
      <c r="C18" s="33" t="s">
        <v>872</v>
      </c>
      <c r="D18" s="33"/>
      <c r="E18" s="46">
        <v>29.33</v>
      </c>
      <c r="F18" s="17">
        <f t="shared" si="0"/>
        <v>2.4170952004219405E-2</v>
      </c>
    </row>
    <row r="19" spans="3:6">
      <c r="C19" s="33" t="s">
        <v>900</v>
      </c>
      <c r="D19" s="33"/>
      <c r="E19" s="46">
        <v>22.1</v>
      </c>
      <c r="F19" s="17">
        <f t="shared" si="0"/>
        <v>1.8212684599156117E-2</v>
      </c>
    </row>
    <row r="20" spans="3:6">
      <c r="C20" s="33" t="s">
        <v>293</v>
      </c>
      <c r="D20" s="33"/>
      <c r="E20" s="46">
        <v>17.670000000000002</v>
      </c>
      <c r="F20" s="17">
        <f t="shared" si="0"/>
        <v>1.4561906645569622E-2</v>
      </c>
    </row>
    <row r="21" spans="3:6">
      <c r="C21" s="33" t="s">
        <v>944</v>
      </c>
      <c r="D21" s="33"/>
      <c r="E21" s="46">
        <v>15.51</v>
      </c>
      <c r="F21" s="17">
        <f t="shared" si="0"/>
        <v>1.2781843354430378E-2</v>
      </c>
    </row>
    <row r="22" spans="3:6">
      <c r="C22" s="33" t="s">
        <v>854</v>
      </c>
      <c r="D22" s="33"/>
      <c r="E22" s="46">
        <v>14.399999999999999</v>
      </c>
      <c r="F22" s="17">
        <f t="shared" si="0"/>
        <v>1.1867088607594936E-2</v>
      </c>
    </row>
    <row r="23" spans="3:6">
      <c r="C23" s="33" t="s">
        <v>901</v>
      </c>
      <c r="D23" s="33"/>
      <c r="E23" s="46">
        <v>14.399999999999991</v>
      </c>
      <c r="F23" s="17">
        <f t="shared" si="0"/>
        <v>1.1867088607594929E-2</v>
      </c>
    </row>
    <row r="24" spans="3:6">
      <c r="C24" s="33" t="s">
        <v>851</v>
      </c>
      <c r="D24" s="33"/>
      <c r="E24" s="46">
        <v>14.16</v>
      </c>
      <c r="F24" s="17">
        <f t="shared" si="0"/>
        <v>1.1669303797468354E-2</v>
      </c>
    </row>
    <row r="25" spans="3:6">
      <c r="C25" s="33" t="s">
        <v>25</v>
      </c>
      <c r="D25" s="33"/>
      <c r="E25" s="46">
        <v>13.95</v>
      </c>
      <c r="F25" s="17">
        <f t="shared" si="0"/>
        <v>1.1496242088607594E-2</v>
      </c>
    </row>
    <row r="26" spans="3:6">
      <c r="C26" s="33" t="s">
        <v>902</v>
      </c>
      <c r="D26" s="33"/>
      <c r="E26" s="46">
        <v>13.36</v>
      </c>
      <c r="F26" s="17">
        <f t="shared" si="0"/>
        <v>1.1010021097046413E-2</v>
      </c>
    </row>
    <row r="27" spans="3:6">
      <c r="C27" s="33" t="s">
        <v>185</v>
      </c>
      <c r="D27" s="33"/>
      <c r="E27" s="46">
        <v>13.05</v>
      </c>
      <c r="F27" s="17">
        <f t="shared" si="0"/>
        <v>1.0754549050632911E-2</v>
      </c>
    </row>
    <row r="28" spans="3:6">
      <c r="C28" s="33" t="s">
        <v>949</v>
      </c>
      <c r="D28" s="33"/>
      <c r="E28" s="46">
        <v>13.049999999999999</v>
      </c>
      <c r="F28" s="17">
        <f t="shared" si="0"/>
        <v>1.075454905063291E-2</v>
      </c>
    </row>
    <row r="29" spans="3:6">
      <c r="C29" s="33" t="s">
        <v>942</v>
      </c>
      <c r="D29" s="33"/>
      <c r="E29" s="46">
        <v>11.95</v>
      </c>
      <c r="F29" s="17">
        <f t="shared" si="0"/>
        <v>9.8480353375527407E-3</v>
      </c>
    </row>
    <row r="30" spans="3:6">
      <c r="C30" s="33" t="s">
        <v>903</v>
      </c>
      <c r="D30" s="33"/>
      <c r="E30" s="46">
        <v>10.799999999999999</v>
      </c>
      <c r="F30" s="17">
        <f t="shared" si="0"/>
        <v>8.9003164556962014E-3</v>
      </c>
    </row>
    <row r="31" spans="3:6">
      <c r="C31" s="33" t="s">
        <v>874</v>
      </c>
      <c r="D31" s="33"/>
      <c r="E31" s="46">
        <v>10.79</v>
      </c>
      <c r="F31" s="17">
        <f t="shared" si="0"/>
        <v>8.8920754219409277E-3</v>
      </c>
    </row>
    <row r="32" spans="3:6">
      <c r="C32" s="33" t="s">
        <v>249</v>
      </c>
      <c r="D32" s="33"/>
      <c r="E32" s="46">
        <v>10.55</v>
      </c>
      <c r="F32" s="17">
        <f t="shared" si="0"/>
        <v>8.6942906118143461E-3</v>
      </c>
    </row>
    <row r="33" spans="3:6">
      <c r="C33" s="33" t="s">
        <v>206</v>
      </c>
      <c r="D33" s="33"/>
      <c r="E33" s="46">
        <v>10.290000000000001</v>
      </c>
      <c r="F33" s="17">
        <f t="shared" si="0"/>
        <v>8.4800237341772153E-3</v>
      </c>
    </row>
    <row r="34" spans="3:6">
      <c r="C34" s="33" t="s">
        <v>148</v>
      </c>
      <c r="D34" s="33"/>
      <c r="E34" s="46">
        <v>8.7200000000000006</v>
      </c>
      <c r="F34" s="17">
        <f t="shared" si="0"/>
        <v>7.186181434599156E-3</v>
      </c>
    </row>
    <row r="35" spans="3:6">
      <c r="C35" s="33" t="s">
        <v>844</v>
      </c>
      <c r="D35" s="33"/>
      <c r="E35" s="46">
        <v>8.23</v>
      </c>
      <c r="F35" s="17">
        <f t="shared" si="0"/>
        <v>6.7823707805907173E-3</v>
      </c>
    </row>
    <row r="36" spans="3:6">
      <c r="C36" s="33" t="s">
        <v>910</v>
      </c>
      <c r="D36" s="33"/>
      <c r="E36" s="46">
        <v>8.18</v>
      </c>
      <c r="F36" s="17">
        <f t="shared" si="0"/>
        <v>6.7411656118143452E-3</v>
      </c>
    </row>
    <row r="37" spans="3:6">
      <c r="C37" s="33" t="s">
        <v>294</v>
      </c>
      <c r="D37" s="33"/>
      <c r="E37" s="46">
        <v>7.8199999999999985</v>
      </c>
      <c r="F37" s="17">
        <f t="shared" si="0"/>
        <v>6.4444883966244711E-3</v>
      </c>
    </row>
    <row r="38" spans="3:6">
      <c r="C38" s="33" t="s">
        <v>911</v>
      </c>
      <c r="D38" s="33"/>
      <c r="E38" s="46">
        <v>7.58</v>
      </c>
      <c r="F38" s="17">
        <f t="shared" si="0"/>
        <v>6.2467035864978903E-3</v>
      </c>
    </row>
    <row r="39" spans="3:6">
      <c r="C39" s="33" t="s">
        <v>141</v>
      </c>
      <c r="D39" s="33"/>
      <c r="E39" s="46">
        <v>7.46</v>
      </c>
      <c r="F39" s="17">
        <f t="shared" si="0"/>
        <v>6.1478111814345987E-3</v>
      </c>
    </row>
    <row r="40" spans="3:6">
      <c r="C40" s="33" t="s">
        <v>945</v>
      </c>
      <c r="D40" s="33"/>
      <c r="E40" s="46">
        <v>7.4</v>
      </c>
      <c r="F40" s="17">
        <f t="shared" ref="F40:F66" si="1">+E40/E$67</f>
        <v>6.0983649789029537E-3</v>
      </c>
    </row>
    <row r="41" spans="3:6">
      <c r="C41" s="33" t="s">
        <v>866</v>
      </c>
      <c r="D41" s="33"/>
      <c r="E41" s="46">
        <v>6.64</v>
      </c>
      <c r="F41" s="17">
        <f t="shared" si="1"/>
        <v>5.4720464135021088E-3</v>
      </c>
    </row>
    <row r="42" spans="3:6">
      <c r="C42" s="33" t="s">
        <v>208</v>
      </c>
      <c r="D42" s="33"/>
      <c r="E42" s="46">
        <v>6.6300000000000008</v>
      </c>
      <c r="F42" s="17">
        <f t="shared" si="1"/>
        <v>5.4638053797468359E-3</v>
      </c>
    </row>
    <row r="43" spans="3:6">
      <c r="C43" s="33" t="s">
        <v>178</v>
      </c>
      <c r="D43" s="33"/>
      <c r="E43" s="46">
        <v>5.76</v>
      </c>
      <c r="F43" s="17">
        <f t="shared" si="1"/>
        <v>4.746835443037974E-3</v>
      </c>
    </row>
    <row r="44" spans="3:6">
      <c r="C44" s="33" t="s">
        <v>899</v>
      </c>
      <c r="D44" s="33"/>
      <c r="E44" s="46">
        <v>5.6499999999999995</v>
      </c>
      <c r="F44" s="17">
        <f t="shared" si="1"/>
        <v>4.6561840717299569E-3</v>
      </c>
    </row>
    <row r="45" spans="3:6">
      <c r="C45" s="33" t="s">
        <v>129</v>
      </c>
      <c r="D45" s="33"/>
      <c r="E45" s="46">
        <v>5.31</v>
      </c>
      <c r="F45" s="17">
        <f t="shared" si="1"/>
        <v>4.3759889240506328E-3</v>
      </c>
    </row>
    <row r="46" spans="3:6">
      <c r="C46" s="33" t="s">
        <v>909</v>
      </c>
      <c r="D46" s="33"/>
      <c r="E46" s="46">
        <v>4.6899999999999995</v>
      </c>
      <c r="F46" s="17">
        <f t="shared" si="1"/>
        <v>3.8650448312236279E-3</v>
      </c>
    </row>
    <row r="47" spans="3:6">
      <c r="C47" s="33" t="s">
        <v>946</v>
      </c>
      <c r="D47" s="33"/>
      <c r="E47" s="46">
        <v>4.25</v>
      </c>
      <c r="F47" s="17">
        <f t="shared" si="1"/>
        <v>3.5024393459915609E-3</v>
      </c>
    </row>
    <row r="48" spans="3:6">
      <c r="C48" s="33" t="s">
        <v>213</v>
      </c>
      <c r="D48" s="33"/>
      <c r="E48" s="46">
        <v>4.0600000000000005</v>
      </c>
      <c r="F48" s="17">
        <f t="shared" si="1"/>
        <v>3.3458597046413505E-3</v>
      </c>
    </row>
    <row r="49" spans="3:6">
      <c r="C49" s="33" t="s">
        <v>859</v>
      </c>
      <c r="D49" s="33"/>
      <c r="E49" s="46">
        <v>3.96</v>
      </c>
      <c r="F49" s="17">
        <f t="shared" si="1"/>
        <v>3.2634493670886072E-3</v>
      </c>
    </row>
    <row r="50" spans="3:6">
      <c r="C50" s="33" t="s">
        <v>291</v>
      </c>
      <c r="D50" s="33"/>
      <c r="E50" s="46">
        <v>3.73</v>
      </c>
      <c r="F50" s="17">
        <f t="shared" si="1"/>
        <v>3.0739055907172993E-3</v>
      </c>
    </row>
    <row r="51" spans="3:6">
      <c r="C51" s="33" t="s">
        <v>167</v>
      </c>
      <c r="D51" s="33"/>
      <c r="E51" s="46">
        <v>3.15</v>
      </c>
      <c r="F51" s="17">
        <f t="shared" si="1"/>
        <v>2.5959256329113924E-3</v>
      </c>
    </row>
    <row r="52" spans="3:6">
      <c r="C52" s="33" t="s">
        <v>907</v>
      </c>
      <c r="D52" s="33"/>
      <c r="E52" s="46">
        <v>3.12</v>
      </c>
      <c r="F52" s="17">
        <f t="shared" si="1"/>
        <v>2.5712025316455694E-3</v>
      </c>
    </row>
    <row r="53" spans="3:6">
      <c r="C53" s="33" t="s">
        <v>290</v>
      </c>
      <c r="D53" s="33"/>
      <c r="E53" s="46">
        <v>2.7</v>
      </c>
      <c r="F53" s="17">
        <f t="shared" si="1"/>
        <v>2.2250791139240508E-3</v>
      </c>
    </row>
    <row r="54" spans="3:6">
      <c r="C54" s="33" t="s">
        <v>193</v>
      </c>
      <c r="D54" s="33"/>
      <c r="E54" s="46">
        <v>1.84</v>
      </c>
      <c r="F54" s="17">
        <f t="shared" si="1"/>
        <v>1.516350210970464E-3</v>
      </c>
    </row>
    <row r="55" spans="3:6">
      <c r="C55" s="33" t="s">
        <v>292</v>
      </c>
      <c r="D55" s="33"/>
      <c r="E55" s="46">
        <v>1.58</v>
      </c>
      <c r="F55" s="17">
        <f t="shared" si="1"/>
        <v>1.3020833333333333E-3</v>
      </c>
    </row>
    <row r="56" spans="3:6">
      <c r="C56" s="33" t="s">
        <v>904</v>
      </c>
      <c r="D56" s="33"/>
      <c r="E56" s="46">
        <v>1.54</v>
      </c>
      <c r="F56" s="17">
        <f t="shared" si="1"/>
        <v>1.2691191983122362E-3</v>
      </c>
    </row>
    <row r="57" spans="3:6">
      <c r="C57" s="33" t="s">
        <v>906</v>
      </c>
      <c r="D57" s="33"/>
      <c r="E57" s="46">
        <v>1.49</v>
      </c>
      <c r="F57" s="17">
        <f t="shared" si="1"/>
        <v>1.2279140295358649E-3</v>
      </c>
    </row>
    <row r="58" spans="3:6">
      <c r="C58" s="33" t="s">
        <v>120</v>
      </c>
      <c r="D58" s="33"/>
      <c r="E58" s="46">
        <v>1.17</v>
      </c>
      <c r="F58" s="17">
        <f t="shared" si="1"/>
        <v>9.6420094936708854E-4</v>
      </c>
    </row>
    <row r="59" spans="3:6">
      <c r="C59" s="33" t="s">
        <v>947</v>
      </c>
      <c r="D59" s="33"/>
      <c r="E59" s="46">
        <v>1.05</v>
      </c>
      <c r="F59" s="17">
        <f t="shared" si="1"/>
        <v>8.6530854430379742E-4</v>
      </c>
    </row>
    <row r="60" spans="3:6">
      <c r="C60" s="33" t="s">
        <v>69</v>
      </c>
      <c r="D60" s="33"/>
      <c r="E60" s="46">
        <v>0.94</v>
      </c>
      <c r="F60" s="17">
        <f t="shared" si="1"/>
        <v>7.7465717299578056E-4</v>
      </c>
    </row>
    <row r="61" spans="3:6">
      <c r="C61" s="33" t="s">
        <v>954</v>
      </c>
      <c r="D61" s="33"/>
      <c r="E61" s="46">
        <v>0.76</v>
      </c>
      <c r="F61" s="17">
        <f t="shared" si="1"/>
        <v>6.2631856540084382E-4</v>
      </c>
    </row>
    <row r="62" spans="3:6">
      <c r="C62" s="33" t="s">
        <v>171</v>
      </c>
      <c r="D62" s="33"/>
      <c r="E62" s="46">
        <v>0.7</v>
      </c>
      <c r="F62" s="17">
        <f t="shared" si="1"/>
        <v>5.7687236286919821E-4</v>
      </c>
    </row>
    <row r="63" spans="3:6">
      <c r="C63" s="33" t="s">
        <v>82</v>
      </c>
      <c r="D63" s="33"/>
      <c r="E63" s="46">
        <v>0.52</v>
      </c>
      <c r="F63" s="17">
        <f t="shared" si="1"/>
        <v>4.2853375527426157E-4</v>
      </c>
    </row>
    <row r="64" spans="3:6">
      <c r="C64" s="33" t="s">
        <v>85</v>
      </c>
      <c r="D64" s="33"/>
      <c r="E64" s="46">
        <v>0.11</v>
      </c>
      <c r="F64" s="17">
        <f t="shared" si="1"/>
        <v>9.0651371308016868E-5</v>
      </c>
    </row>
    <row r="65" spans="3:6">
      <c r="C65" s="33" t="s">
        <v>196</v>
      </c>
      <c r="D65" s="33"/>
      <c r="E65" s="46">
        <v>7.0000000000000007E-2</v>
      </c>
      <c r="F65" s="17">
        <f t="shared" si="1"/>
        <v>5.7687236286919831E-5</v>
      </c>
    </row>
    <row r="66" spans="3:6">
      <c r="C66" s="33" t="s">
        <v>857</v>
      </c>
      <c r="D66" s="33"/>
      <c r="E66" s="46">
        <v>0</v>
      </c>
      <c r="F66" s="17">
        <f t="shared" si="1"/>
        <v>0</v>
      </c>
    </row>
    <row r="67" spans="3:6">
      <c r="C67" s="327" t="s">
        <v>260</v>
      </c>
      <c r="D67" s="327"/>
      <c r="E67" s="37">
        <f>SUM(E8:E66)</f>
        <v>1213.44</v>
      </c>
      <c r="F67" s="38">
        <f>SUM(F8:F66)</f>
        <v>0.99999999999999989</v>
      </c>
    </row>
  </sheetData>
  <sortState xmlns:xlrd2="http://schemas.microsoft.com/office/spreadsheetml/2017/richdata2" ref="C8:F66">
    <sortCondition descending="1" ref="F8:F66"/>
  </sortState>
  <mergeCells count="2">
    <mergeCell ref="C5:E5"/>
    <mergeCell ref="C67:D67"/>
  </mergeCells>
  <conditionalFormatting sqref="F67">
    <cfRule type="dataBar" priority="1">
      <dataBar>
        <cfvo type="min"/>
        <cfvo type="max"/>
        <color rgb="FF63C384"/>
      </dataBar>
      <extLst>
        <ext xmlns:x14="http://schemas.microsoft.com/office/spreadsheetml/2009/9/main" uri="{B025F937-C7B1-47D3-B67F-A62EFF666E3E}">
          <x14:id>{EFE1A048-8776-4E39-9BDD-C9748F2FD832}</x14:id>
        </ext>
      </extLst>
    </cfRule>
  </conditionalFormatting>
  <conditionalFormatting sqref="F8:F66">
    <cfRule type="dataBar" priority="2">
      <dataBar>
        <cfvo type="min"/>
        <cfvo type="max"/>
        <color rgb="FF63C384"/>
      </dataBar>
      <extLst>
        <ext xmlns:x14="http://schemas.microsoft.com/office/spreadsheetml/2009/9/main" uri="{B025F937-C7B1-47D3-B67F-A62EFF666E3E}">
          <x14:id>{2086E526-41E1-42EA-9E55-6E53E16DC491}</x14:id>
        </ext>
      </extLst>
    </cfRule>
  </conditionalFormatting>
  <pageMargins left="0.7" right="0.7" top="0.75" bottom="0.75" header="0.3" footer="0.3"/>
  <pageSetup orientation="portrait" horizontalDpi="1200" verticalDpi="1200" r:id="rId1"/>
  <drawing r:id="rId2"/>
  <extLst>
    <ext xmlns:x14="http://schemas.microsoft.com/office/spreadsheetml/2009/9/main" uri="{78C0D931-6437-407d-A8EE-F0AAD7539E65}">
      <x14:conditionalFormattings>
        <x14:conditionalFormatting xmlns:xm="http://schemas.microsoft.com/office/excel/2006/main">
          <x14:cfRule type="dataBar" id="{EFE1A048-8776-4E39-9BDD-C9748F2FD832}">
            <x14:dataBar minLength="0" maxLength="100" border="1" negativeBarBorderColorSameAsPositive="0">
              <x14:cfvo type="autoMin"/>
              <x14:cfvo type="autoMax"/>
              <x14:borderColor rgb="FF63C384"/>
              <x14:negativeFillColor rgb="FFFF0000"/>
              <x14:negativeBorderColor rgb="FFFF0000"/>
              <x14:axisColor rgb="FF000000"/>
            </x14:dataBar>
          </x14:cfRule>
          <xm:sqref>F67</xm:sqref>
        </x14:conditionalFormatting>
        <x14:conditionalFormatting xmlns:xm="http://schemas.microsoft.com/office/excel/2006/main">
          <x14:cfRule type="dataBar" id="{2086E526-41E1-42EA-9E55-6E53E16DC491}">
            <x14:dataBar minLength="0" maxLength="100" border="1" negativeBarBorderColorSameAsPositive="0">
              <x14:cfvo type="autoMin"/>
              <x14:cfvo type="autoMax"/>
              <x14:borderColor rgb="FF63C384"/>
              <x14:negativeFillColor rgb="FFFF0000"/>
              <x14:negativeBorderColor rgb="FFFF0000"/>
              <x14:axisColor rgb="FF000000"/>
            </x14:dataBar>
          </x14:cfRule>
          <xm:sqref>F8:F66</xm:sqref>
        </x14:conditionalFormatting>
      </x14:conditionalFormatting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F8662C-FBA4-48B0-8AA2-78A016EFDABB}">
  <dimension ref="B2:F30"/>
  <sheetViews>
    <sheetView showGridLines="0" showRowColHeaders="0" workbookViewId="0">
      <selection activeCell="C4" sqref="C4"/>
    </sheetView>
  </sheetViews>
  <sheetFormatPr baseColWidth="10" defaultRowHeight="15"/>
  <cols>
    <col min="1" max="1" width="3.28515625" customWidth="1"/>
    <col min="2" max="2" width="6.28515625" customWidth="1"/>
    <col min="3" max="3" width="35.5703125" customWidth="1"/>
    <col min="4" max="4" width="10.140625" customWidth="1"/>
    <col min="5" max="5" width="20.7109375" customWidth="1"/>
    <col min="6" max="6" width="13.28515625" customWidth="1"/>
  </cols>
  <sheetData>
    <row r="2" spans="2:6">
      <c r="B2" s="2" t="s">
        <v>828</v>
      </c>
    </row>
    <row r="3" spans="2:6" ht="21.6" customHeight="1" thickBot="1">
      <c r="B3" s="42">
        <v>2022</v>
      </c>
      <c r="C3" s="6"/>
      <c r="E3" s="43"/>
      <c r="F3" s="43"/>
    </row>
    <row r="4" spans="2:6" ht="15.75" thickTop="1">
      <c r="D4" s="1"/>
    </row>
    <row r="5" spans="2:6" ht="48.6" customHeight="1">
      <c r="C5" s="326" t="s">
        <v>268</v>
      </c>
      <c r="D5" s="326"/>
      <c r="E5" s="326"/>
    </row>
    <row r="6" spans="2:6" ht="6" customHeight="1" thickBot="1">
      <c r="C6" s="11"/>
    </row>
    <row r="7" spans="2:6" ht="54" customHeight="1" thickTop="1" thickBot="1">
      <c r="C7" s="328" t="s">
        <v>266</v>
      </c>
      <c r="D7" s="329"/>
      <c r="E7" s="216" t="s">
        <v>272</v>
      </c>
      <c r="F7" s="32" t="s">
        <v>14</v>
      </c>
    </row>
    <row r="8" spans="2:6" ht="15.75" thickTop="1">
      <c r="C8" s="33" t="s">
        <v>880</v>
      </c>
      <c r="D8" s="33"/>
      <c r="E8" s="46">
        <v>29.389999999999997</v>
      </c>
      <c r="F8" s="17">
        <f t="shared" ref="F8:F29" si="0">+E8/E$30</f>
        <v>0.17960156440967975</v>
      </c>
    </row>
    <row r="9" spans="2:6">
      <c r="C9" s="33" t="s">
        <v>165</v>
      </c>
      <c r="D9" s="33"/>
      <c r="E9" s="46">
        <v>27.11</v>
      </c>
      <c r="F9" s="17">
        <f t="shared" si="0"/>
        <v>0.16566854069909556</v>
      </c>
    </row>
    <row r="10" spans="2:6">
      <c r="C10" s="33" t="s">
        <v>40</v>
      </c>
      <c r="D10" s="33"/>
      <c r="E10" s="46">
        <v>24.17</v>
      </c>
      <c r="F10" s="17">
        <f t="shared" si="0"/>
        <v>0.14770227328281593</v>
      </c>
    </row>
    <row r="11" spans="2:6">
      <c r="C11" s="33" t="s">
        <v>143</v>
      </c>
      <c r="D11" s="33"/>
      <c r="E11" s="46">
        <v>17.75</v>
      </c>
      <c r="F11" s="17">
        <f t="shared" si="0"/>
        <v>0.10846981178196038</v>
      </c>
    </row>
    <row r="12" spans="2:6">
      <c r="C12" s="33" t="s">
        <v>861</v>
      </c>
      <c r="D12" s="33"/>
      <c r="E12" s="46">
        <v>13.05</v>
      </c>
      <c r="F12" s="17">
        <f t="shared" si="0"/>
        <v>7.9748227817159623E-2</v>
      </c>
    </row>
    <row r="13" spans="2:6">
      <c r="C13" s="33" t="s">
        <v>153</v>
      </c>
      <c r="D13" s="33"/>
      <c r="E13" s="46">
        <v>12.96</v>
      </c>
      <c r="F13" s="17">
        <f t="shared" si="0"/>
        <v>7.9198240039110246E-2</v>
      </c>
    </row>
    <row r="14" spans="2:6">
      <c r="C14" s="33" t="s">
        <v>154</v>
      </c>
      <c r="D14" s="33"/>
      <c r="E14" s="46">
        <v>12.6</v>
      </c>
      <c r="F14" s="17">
        <f t="shared" si="0"/>
        <v>7.6998288926912725E-2</v>
      </c>
    </row>
    <row r="15" spans="2:6">
      <c r="C15" s="33" t="s">
        <v>289</v>
      </c>
      <c r="D15" s="33"/>
      <c r="E15" s="46">
        <v>4.9400000000000004</v>
      </c>
      <c r="F15" s="17">
        <f t="shared" si="0"/>
        <v>3.0188218039599118E-2</v>
      </c>
    </row>
    <row r="16" spans="2:6">
      <c r="C16" s="33" t="s">
        <v>206</v>
      </c>
      <c r="D16" s="33"/>
      <c r="E16" s="46">
        <v>4.2700000000000005</v>
      </c>
      <c r="F16" s="17">
        <f t="shared" si="0"/>
        <v>2.6093864580787093E-2</v>
      </c>
    </row>
    <row r="17" spans="3:6">
      <c r="C17" s="33" t="s">
        <v>178</v>
      </c>
      <c r="D17" s="33"/>
      <c r="E17" s="46">
        <v>2.84</v>
      </c>
      <c r="F17" s="17">
        <f t="shared" si="0"/>
        <v>1.7355169885113663E-2</v>
      </c>
    </row>
    <row r="18" spans="3:6">
      <c r="C18" s="33" t="s">
        <v>946</v>
      </c>
      <c r="D18" s="33"/>
      <c r="E18" s="46">
        <v>2.4300000000000002</v>
      </c>
      <c r="F18" s="17">
        <f t="shared" si="0"/>
        <v>1.4849670007333169E-2</v>
      </c>
    </row>
    <row r="19" spans="3:6">
      <c r="C19" s="33" t="s">
        <v>901</v>
      </c>
      <c r="D19" s="33"/>
      <c r="E19" s="46">
        <v>2.2599999999999998</v>
      </c>
      <c r="F19" s="17">
        <f t="shared" si="0"/>
        <v>1.3810804204351011E-2</v>
      </c>
    </row>
    <row r="20" spans="3:6">
      <c r="C20" s="33" t="s">
        <v>249</v>
      </c>
      <c r="D20" s="33"/>
      <c r="E20" s="46">
        <v>1.98</v>
      </c>
      <c r="F20" s="17">
        <f t="shared" si="0"/>
        <v>1.2099731117086286E-2</v>
      </c>
    </row>
    <row r="21" spans="3:6">
      <c r="C21" s="33" t="s">
        <v>294</v>
      </c>
      <c r="D21" s="33"/>
      <c r="E21" s="46">
        <v>1.81</v>
      </c>
      <c r="F21" s="17">
        <f t="shared" si="0"/>
        <v>1.1060865314104131E-2</v>
      </c>
    </row>
    <row r="22" spans="3:6">
      <c r="C22" s="33" t="s">
        <v>859</v>
      </c>
      <c r="D22" s="33"/>
      <c r="E22" s="46">
        <v>1.77</v>
      </c>
      <c r="F22" s="17">
        <f t="shared" si="0"/>
        <v>1.0816426301637741E-2</v>
      </c>
    </row>
    <row r="23" spans="3:6">
      <c r="C23" s="33" t="s">
        <v>911</v>
      </c>
      <c r="D23" s="33"/>
      <c r="E23" s="46">
        <v>1.26</v>
      </c>
      <c r="F23" s="17">
        <f t="shared" si="0"/>
        <v>7.699828892691273E-3</v>
      </c>
    </row>
    <row r="24" spans="3:6">
      <c r="C24" s="33" t="s">
        <v>208</v>
      </c>
      <c r="D24" s="33"/>
      <c r="E24" s="46">
        <v>0.80999999999999994</v>
      </c>
      <c r="F24" s="17">
        <f t="shared" si="0"/>
        <v>4.9498900024443895E-3</v>
      </c>
    </row>
    <row r="25" spans="3:6">
      <c r="C25" s="33" t="s">
        <v>69</v>
      </c>
      <c r="D25" s="33"/>
      <c r="E25" s="46">
        <v>0.74</v>
      </c>
      <c r="F25" s="17">
        <f t="shared" si="0"/>
        <v>4.5221217306282077E-3</v>
      </c>
    </row>
    <row r="26" spans="3:6">
      <c r="C26" s="33" t="s">
        <v>949</v>
      </c>
      <c r="D26" s="33"/>
      <c r="E26" s="46">
        <v>0.62</v>
      </c>
      <c r="F26" s="17">
        <f t="shared" si="0"/>
        <v>3.7888046932290391E-3</v>
      </c>
    </row>
    <row r="27" spans="3:6">
      <c r="C27" s="33" t="s">
        <v>193</v>
      </c>
      <c r="D27" s="33"/>
      <c r="E27" s="46">
        <v>0.44</v>
      </c>
      <c r="F27" s="17">
        <f t="shared" si="0"/>
        <v>2.6888291371302856E-3</v>
      </c>
    </row>
    <row r="28" spans="3:6">
      <c r="C28" s="33" t="s">
        <v>146</v>
      </c>
      <c r="D28" s="33"/>
      <c r="E28" s="46">
        <v>0.23</v>
      </c>
      <c r="F28" s="17">
        <f t="shared" si="0"/>
        <v>1.4055243216817403E-3</v>
      </c>
    </row>
    <row r="29" spans="3:6">
      <c r="C29" s="33" t="s">
        <v>947</v>
      </c>
      <c r="D29" s="33"/>
      <c r="E29" s="46">
        <v>0.21</v>
      </c>
      <c r="F29" s="17">
        <f t="shared" si="0"/>
        <v>1.2833048154485454E-3</v>
      </c>
    </row>
    <row r="30" spans="3:6">
      <c r="C30" s="327" t="s">
        <v>260</v>
      </c>
      <c r="D30" s="327"/>
      <c r="E30" s="37">
        <f>SUM(E8:E29)</f>
        <v>163.64000000000001</v>
      </c>
      <c r="F30" s="38">
        <f>SUM(F8:F29)</f>
        <v>0.99999999999999989</v>
      </c>
    </row>
  </sheetData>
  <sortState xmlns:xlrd2="http://schemas.microsoft.com/office/spreadsheetml/2017/richdata2" ref="C8:F29">
    <sortCondition descending="1" ref="F8:F29"/>
  </sortState>
  <mergeCells count="3">
    <mergeCell ref="C5:E5"/>
    <mergeCell ref="C30:D30"/>
    <mergeCell ref="C7:D7"/>
  </mergeCells>
  <conditionalFormatting sqref="F30">
    <cfRule type="dataBar" priority="3">
      <dataBar>
        <cfvo type="min"/>
        <cfvo type="max"/>
        <color rgb="FF63C384"/>
      </dataBar>
      <extLst>
        <ext xmlns:x14="http://schemas.microsoft.com/office/spreadsheetml/2009/9/main" uri="{B025F937-C7B1-47D3-B67F-A62EFF666E3E}">
          <x14:id>{981BBCF5-849F-4E5F-849C-82E87A58C65A}</x14:id>
        </ext>
      </extLst>
    </cfRule>
  </conditionalFormatting>
  <conditionalFormatting sqref="F8:F29">
    <cfRule type="dataBar" priority="1">
      <dataBar>
        <cfvo type="min"/>
        <cfvo type="max"/>
        <color rgb="FF63C384"/>
      </dataBar>
      <extLst>
        <ext xmlns:x14="http://schemas.microsoft.com/office/spreadsheetml/2009/9/main" uri="{B025F937-C7B1-47D3-B67F-A62EFF666E3E}">
          <x14:id>{E79F8241-6AF3-4C57-BEC1-AE06A7F432B5}</x14:id>
        </ext>
      </extLst>
    </cfRule>
  </conditionalFormatting>
  <pageMargins left="0.7" right="0.7" top="0.75" bottom="0.75" header="0.3" footer="0.3"/>
  <pageSetup orientation="portrait" horizontalDpi="1200" verticalDpi="1200" r:id="rId1"/>
  <drawing r:id="rId2"/>
  <extLst>
    <ext xmlns:x14="http://schemas.microsoft.com/office/spreadsheetml/2009/9/main" uri="{78C0D931-6437-407d-A8EE-F0AAD7539E65}">
      <x14:conditionalFormattings>
        <x14:conditionalFormatting xmlns:xm="http://schemas.microsoft.com/office/excel/2006/main">
          <x14:cfRule type="dataBar" id="{981BBCF5-849F-4E5F-849C-82E87A58C65A}">
            <x14:dataBar minLength="0" maxLength="100" border="1" negativeBarBorderColorSameAsPositive="0">
              <x14:cfvo type="autoMin"/>
              <x14:cfvo type="autoMax"/>
              <x14:borderColor rgb="FF63C384"/>
              <x14:negativeFillColor rgb="FFFF0000"/>
              <x14:negativeBorderColor rgb="FFFF0000"/>
              <x14:axisColor rgb="FF000000"/>
            </x14:dataBar>
          </x14:cfRule>
          <xm:sqref>F30</xm:sqref>
        </x14:conditionalFormatting>
        <x14:conditionalFormatting xmlns:xm="http://schemas.microsoft.com/office/excel/2006/main">
          <x14:cfRule type="dataBar" id="{E79F8241-6AF3-4C57-BEC1-AE06A7F432B5}">
            <x14:dataBar minLength="0" maxLength="100" border="1" negativeBarBorderColorSameAsPositive="0">
              <x14:cfvo type="autoMin"/>
              <x14:cfvo type="autoMax"/>
              <x14:borderColor rgb="FF63C384"/>
              <x14:negativeFillColor rgb="FFFF0000"/>
              <x14:negativeBorderColor rgb="FFFF0000"/>
              <x14:axisColor rgb="FF000000"/>
            </x14:dataBar>
          </x14:cfRule>
          <xm:sqref>F8:F29</xm:sqref>
        </x14:conditionalFormatting>
      </x14:conditionalFormatting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B1A157-5190-44D5-92FA-5B5782872409}">
  <dimension ref="B2:F32"/>
  <sheetViews>
    <sheetView showGridLines="0" showRowColHeaders="0" workbookViewId="0">
      <selection activeCell="B4" sqref="B4"/>
    </sheetView>
  </sheetViews>
  <sheetFormatPr baseColWidth="10" defaultRowHeight="15"/>
  <cols>
    <col min="1" max="1" width="3.28515625" customWidth="1"/>
    <col min="2" max="2" width="6.28515625" customWidth="1"/>
    <col min="3" max="3" width="35.5703125" customWidth="1"/>
    <col min="4" max="4" width="10.140625" customWidth="1"/>
    <col min="5" max="5" width="20.7109375" customWidth="1"/>
    <col min="6" max="6" width="13.28515625" customWidth="1"/>
  </cols>
  <sheetData>
    <row r="2" spans="2:6">
      <c r="B2" s="2" t="s">
        <v>828</v>
      </c>
    </row>
    <row r="3" spans="2:6" ht="21.6" customHeight="1" thickBot="1">
      <c r="B3" s="42">
        <v>2022</v>
      </c>
      <c r="C3" s="6"/>
      <c r="E3" s="43"/>
      <c r="F3" s="43"/>
    </row>
    <row r="4" spans="2:6" ht="15.75" thickTop="1">
      <c r="D4" s="1"/>
    </row>
    <row r="5" spans="2:6" ht="48.6" customHeight="1">
      <c r="C5" s="326" t="s">
        <v>269</v>
      </c>
      <c r="D5" s="326"/>
      <c r="E5" s="326"/>
    </row>
    <row r="6" spans="2:6" ht="6" customHeight="1" thickBot="1">
      <c r="C6" s="11"/>
    </row>
    <row r="7" spans="2:6" ht="54" customHeight="1" thickTop="1" thickBot="1">
      <c r="C7" s="328" t="s">
        <v>266</v>
      </c>
      <c r="D7" s="329"/>
      <c r="E7" s="216" t="s">
        <v>272</v>
      </c>
      <c r="F7" s="32" t="s">
        <v>14</v>
      </c>
    </row>
    <row r="8" spans="2:6" ht="15.75" thickTop="1">
      <c r="C8" s="33" t="s">
        <v>134</v>
      </c>
      <c r="D8" s="33"/>
      <c r="E8" s="46">
        <v>463.30999999999995</v>
      </c>
      <c r="F8" s="17">
        <f t="shared" ref="F8:F31" si="0">+E8/E$32</f>
        <v>0.35333729904517863</v>
      </c>
    </row>
    <row r="9" spans="2:6">
      <c r="C9" s="33" t="s">
        <v>892</v>
      </c>
      <c r="D9" s="33"/>
      <c r="E9" s="46">
        <v>272.20999999999998</v>
      </c>
      <c r="F9" s="17">
        <f t="shared" si="0"/>
        <v>0.20759738873127728</v>
      </c>
    </row>
    <row r="10" spans="2:6">
      <c r="C10" s="33" t="s">
        <v>863</v>
      </c>
      <c r="D10" s="33"/>
      <c r="E10" s="46">
        <v>138.66</v>
      </c>
      <c r="F10" s="17">
        <f t="shared" si="0"/>
        <v>0.10574723162807725</v>
      </c>
    </row>
    <row r="11" spans="2:6">
      <c r="C11" s="33" t="s">
        <v>876</v>
      </c>
      <c r="D11" s="33"/>
      <c r="E11" s="46">
        <v>124.57</v>
      </c>
      <c r="F11" s="17">
        <f t="shared" si="0"/>
        <v>9.5001677801165321E-2</v>
      </c>
    </row>
    <row r="12" spans="2:6">
      <c r="C12" s="33" t="s">
        <v>943</v>
      </c>
      <c r="D12" s="33"/>
      <c r="E12" s="46">
        <v>123.33</v>
      </c>
      <c r="F12" s="17">
        <f t="shared" si="0"/>
        <v>9.4056008053445606E-2</v>
      </c>
    </row>
    <row r="13" spans="2:6">
      <c r="C13" s="33" t="s">
        <v>856</v>
      </c>
      <c r="D13" s="33"/>
      <c r="E13" s="46">
        <v>83.11</v>
      </c>
      <c r="F13" s="17">
        <f t="shared" si="0"/>
        <v>6.3382752204020634E-2</v>
      </c>
    </row>
    <row r="14" spans="2:6">
      <c r="C14" s="33" t="s">
        <v>167</v>
      </c>
      <c r="D14" s="33"/>
      <c r="E14" s="46">
        <v>27.61</v>
      </c>
      <c r="F14" s="17">
        <f t="shared" si="0"/>
        <v>2.1056404624630123E-2</v>
      </c>
    </row>
    <row r="15" spans="2:6">
      <c r="C15" s="33" t="s">
        <v>125</v>
      </c>
      <c r="D15" s="33"/>
      <c r="E15" s="46">
        <v>26.23</v>
      </c>
      <c r="F15" s="17">
        <f t="shared" si="0"/>
        <v>2.0003965711845279E-2</v>
      </c>
    </row>
    <row r="16" spans="2:6">
      <c r="C16" s="33" t="s">
        <v>253</v>
      </c>
      <c r="D16" s="33"/>
      <c r="E16" s="46">
        <v>20.91</v>
      </c>
      <c r="F16" s="17">
        <f t="shared" si="0"/>
        <v>1.5946737439370369E-2</v>
      </c>
    </row>
    <row r="17" spans="3:6">
      <c r="C17" s="33" t="s">
        <v>129</v>
      </c>
      <c r="D17" s="33"/>
      <c r="E17" s="46">
        <v>13</v>
      </c>
      <c r="F17" s="17">
        <f t="shared" si="0"/>
        <v>9.9142796131905693E-3</v>
      </c>
    </row>
    <row r="18" spans="3:6">
      <c r="C18" s="33" t="s">
        <v>905</v>
      </c>
      <c r="D18" s="33"/>
      <c r="E18" s="46">
        <v>4.4000000000000004</v>
      </c>
      <c r="F18" s="17">
        <f t="shared" si="0"/>
        <v>3.355602330618347E-3</v>
      </c>
    </row>
    <row r="19" spans="3:6">
      <c r="C19" s="33" t="s">
        <v>114</v>
      </c>
      <c r="D19" s="33"/>
      <c r="E19" s="46">
        <v>2.84</v>
      </c>
      <c r="F19" s="17">
        <f t="shared" si="0"/>
        <v>2.165888777035478E-3</v>
      </c>
    </row>
    <row r="20" spans="3:6">
      <c r="C20" s="33" t="s">
        <v>901</v>
      </c>
      <c r="D20" s="33"/>
      <c r="E20" s="46">
        <v>1.9699999999999998</v>
      </c>
      <c r="F20" s="17">
        <f t="shared" si="0"/>
        <v>1.5023946798450323E-3</v>
      </c>
    </row>
    <row r="21" spans="3:6">
      <c r="C21" s="33" t="s">
        <v>249</v>
      </c>
      <c r="D21" s="33"/>
      <c r="E21" s="46">
        <v>1.74</v>
      </c>
      <c r="F21" s="17">
        <f t="shared" si="0"/>
        <v>1.3269881943808917E-3</v>
      </c>
    </row>
    <row r="22" spans="3:6">
      <c r="C22" s="33" t="s">
        <v>857</v>
      </c>
      <c r="D22" s="33"/>
      <c r="E22" s="46">
        <v>1.42</v>
      </c>
      <c r="F22" s="17">
        <f t="shared" si="0"/>
        <v>1.082944388517739E-3</v>
      </c>
    </row>
    <row r="23" spans="3:6">
      <c r="C23" s="33" t="s">
        <v>206</v>
      </c>
      <c r="D23" s="33"/>
      <c r="E23" s="46">
        <v>1.4100000000000001</v>
      </c>
      <c r="F23" s="17">
        <f t="shared" si="0"/>
        <v>1.0753180195845157E-3</v>
      </c>
    </row>
    <row r="24" spans="3:6">
      <c r="C24" s="33" t="s">
        <v>171</v>
      </c>
      <c r="D24" s="33"/>
      <c r="E24" s="46">
        <v>1.32</v>
      </c>
      <c r="F24" s="17">
        <f t="shared" si="0"/>
        <v>1.006680699185504E-3</v>
      </c>
    </row>
    <row r="25" spans="3:6">
      <c r="C25" s="33" t="s">
        <v>859</v>
      </c>
      <c r="D25" s="33"/>
      <c r="E25" s="46">
        <v>1.23</v>
      </c>
      <c r="F25" s="17">
        <f t="shared" si="0"/>
        <v>9.3804337878649236E-4</v>
      </c>
    </row>
    <row r="26" spans="3:6">
      <c r="C26" s="33" t="s">
        <v>294</v>
      </c>
      <c r="D26" s="33"/>
      <c r="E26" s="46">
        <v>0.74</v>
      </c>
      <c r="F26" s="17">
        <f t="shared" si="0"/>
        <v>5.6435130105854012E-4</v>
      </c>
    </row>
    <row r="27" spans="3:6">
      <c r="C27" s="33" t="s">
        <v>208</v>
      </c>
      <c r="D27" s="33"/>
      <c r="E27" s="46">
        <v>0.73</v>
      </c>
      <c r="F27" s="17">
        <f t="shared" si="0"/>
        <v>5.5672493212531658E-4</v>
      </c>
    </row>
    <row r="28" spans="3:6">
      <c r="C28" s="33" t="s">
        <v>852</v>
      </c>
      <c r="D28" s="33"/>
      <c r="E28" s="46">
        <v>0.32</v>
      </c>
      <c r="F28" s="17">
        <f t="shared" si="0"/>
        <v>2.4404380586315249E-4</v>
      </c>
    </row>
    <row r="29" spans="3:6">
      <c r="C29" s="33" t="s">
        <v>241</v>
      </c>
      <c r="D29" s="33"/>
      <c r="E29" s="46">
        <v>0.09</v>
      </c>
      <c r="F29" s="17">
        <f t="shared" si="0"/>
        <v>6.863732039901163E-5</v>
      </c>
    </row>
    <row r="30" spans="3:6">
      <c r="C30" s="33" t="s">
        <v>193</v>
      </c>
      <c r="D30" s="33"/>
      <c r="E30" s="46">
        <v>0.06</v>
      </c>
      <c r="F30" s="17">
        <f t="shared" si="0"/>
        <v>4.5758213599341087E-5</v>
      </c>
    </row>
    <row r="31" spans="3:6">
      <c r="C31" s="33" t="s">
        <v>904</v>
      </c>
      <c r="D31" s="33"/>
      <c r="E31" s="46">
        <v>0.03</v>
      </c>
      <c r="F31" s="17">
        <f t="shared" si="0"/>
        <v>2.2879106799670543E-5</v>
      </c>
    </row>
    <row r="32" spans="3:6">
      <c r="C32" s="327" t="s">
        <v>260</v>
      </c>
      <c r="D32" s="327"/>
      <c r="E32" s="37">
        <f>SUM(E8:E31)</f>
        <v>1311.2399999999998</v>
      </c>
      <c r="F32" s="38">
        <f>SUM(F8:F31)</f>
        <v>1.0000000000000002</v>
      </c>
    </row>
  </sheetData>
  <sortState xmlns:xlrd2="http://schemas.microsoft.com/office/spreadsheetml/2017/richdata2" ref="C8:F31">
    <sortCondition descending="1" ref="F8:F31"/>
  </sortState>
  <mergeCells count="3">
    <mergeCell ref="C5:E5"/>
    <mergeCell ref="C32:D32"/>
    <mergeCell ref="C7:D7"/>
  </mergeCells>
  <conditionalFormatting sqref="F32">
    <cfRule type="dataBar" priority="2">
      <dataBar>
        <cfvo type="min"/>
        <cfvo type="max"/>
        <color rgb="FF63C384"/>
      </dataBar>
      <extLst>
        <ext xmlns:x14="http://schemas.microsoft.com/office/spreadsheetml/2009/9/main" uri="{B025F937-C7B1-47D3-B67F-A62EFF666E3E}">
          <x14:id>{3EFECB54-2A15-4E3B-BD1E-12EFAF56908D}</x14:id>
        </ext>
      </extLst>
    </cfRule>
  </conditionalFormatting>
  <conditionalFormatting sqref="F8:F31">
    <cfRule type="dataBar" priority="4">
      <dataBar>
        <cfvo type="min"/>
        <cfvo type="max"/>
        <color rgb="FF63C384"/>
      </dataBar>
      <extLst>
        <ext xmlns:x14="http://schemas.microsoft.com/office/spreadsheetml/2009/9/main" uri="{B025F937-C7B1-47D3-B67F-A62EFF666E3E}">
          <x14:id>{3DCC5411-ACDF-4CAB-AC07-6C2B32305FF2}</x14:id>
        </ext>
      </extLst>
    </cfRule>
  </conditionalFormatting>
  <pageMargins left="0.7" right="0.7" top="0.75" bottom="0.75" header="0.3" footer="0.3"/>
  <pageSetup orientation="portrait" horizontalDpi="1200" verticalDpi="1200" r:id="rId1"/>
  <drawing r:id="rId2"/>
  <extLst>
    <ext xmlns:x14="http://schemas.microsoft.com/office/spreadsheetml/2009/9/main" uri="{78C0D931-6437-407d-A8EE-F0AAD7539E65}">
      <x14:conditionalFormattings>
        <x14:conditionalFormatting xmlns:xm="http://schemas.microsoft.com/office/excel/2006/main">
          <x14:cfRule type="dataBar" id="{3EFECB54-2A15-4E3B-BD1E-12EFAF56908D}">
            <x14:dataBar minLength="0" maxLength="100" border="1" negativeBarBorderColorSameAsPositive="0">
              <x14:cfvo type="autoMin"/>
              <x14:cfvo type="autoMax"/>
              <x14:borderColor rgb="FF63C384"/>
              <x14:negativeFillColor rgb="FFFF0000"/>
              <x14:negativeBorderColor rgb="FFFF0000"/>
              <x14:axisColor rgb="FF000000"/>
            </x14:dataBar>
          </x14:cfRule>
          <xm:sqref>F32</xm:sqref>
        </x14:conditionalFormatting>
        <x14:conditionalFormatting xmlns:xm="http://schemas.microsoft.com/office/excel/2006/main">
          <x14:cfRule type="dataBar" id="{3DCC5411-ACDF-4CAB-AC07-6C2B32305FF2}">
            <x14:dataBar minLength="0" maxLength="100" border="1" negativeBarBorderColorSameAsPositive="0">
              <x14:cfvo type="autoMin"/>
              <x14:cfvo type="autoMax"/>
              <x14:borderColor rgb="FF63C384"/>
              <x14:negativeFillColor rgb="FFFF0000"/>
              <x14:negativeBorderColor rgb="FFFF0000"/>
              <x14:axisColor rgb="FF000000"/>
            </x14:dataBar>
          </x14:cfRule>
          <xm:sqref>F8:F31</xm:sqref>
        </x14:conditionalFormatting>
      </x14:conditionalFormatting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1461D0-A74F-4B13-A353-5FB8E9118D4C}">
  <dimension ref="B2:F85"/>
  <sheetViews>
    <sheetView showGridLines="0" showRowColHeaders="0" workbookViewId="0">
      <selection activeCell="B4" sqref="B4"/>
    </sheetView>
  </sheetViews>
  <sheetFormatPr baseColWidth="10" defaultRowHeight="15"/>
  <cols>
    <col min="1" max="1" width="3.28515625" customWidth="1"/>
    <col min="2" max="2" width="6.28515625" customWidth="1"/>
    <col min="3" max="3" width="35.5703125" customWidth="1"/>
    <col min="4" max="4" width="10.140625" customWidth="1"/>
    <col min="5" max="5" width="20.7109375" customWidth="1"/>
    <col min="6" max="6" width="13.28515625" customWidth="1"/>
  </cols>
  <sheetData>
    <row r="2" spans="2:6">
      <c r="B2" s="2" t="s">
        <v>828</v>
      </c>
    </row>
    <row r="3" spans="2:6" ht="21.6" customHeight="1" thickBot="1">
      <c r="B3" s="42">
        <v>2022</v>
      </c>
      <c r="C3" s="6"/>
      <c r="E3" s="43"/>
      <c r="F3" s="43"/>
    </row>
    <row r="4" spans="2:6" ht="15.75" thickTop="1">
      <c r="D4" s="1"/>
    </row>
    <row r="5" spans="2:6" ht="48.6" customHeight="1">
      <c r="C5" s="326" t="s">
        <v>271</v>
      </c>
      <c r="D5" s="326"/>
      <c r="E5" s="326"/>
    </row>
    <row r="6" spans="2:6" ht="6" customHeight="1" thickBot="1">
      <c r="C6" s="11"/>
    </row>
    <row r="7" spans="2:6" ht="54" customHeight="1" thickTop="1" thickBot="1">
      <c r="C7" s="328" t="s">
        <v>266</v>
      </c>
      <c r="D7" s="329"/>
      <c r="E7" s="216" t="s">
        <v>270</v>
      </c>
      <c r="F7" s="32" t="s">
        <v>14</v>
      </c>
    </row>
    <row r="8" spans="2:6" ht="15.75" thickTop="1">
      <c r="C8" s="33" t="s">
        <v>134</v>
      </c>
      <c r="D8" s="33"/>
      <c r="E8" s="46">
        <v>479.14</v>
      </c>
      <c r="F8" s="17">
        <f t="shared" ref="F8:F39" si="0">+E8/E$85</f>
        <v>0.16394923507009429</v>
      </c>
    </row>
    <row r="9" spans="2:6">
      <c r="C9" s="33" t="s">
        <v>892</v>
      </c>
      <c r="D9" s="33"/>
      <c r="E9" s="46">
        <v>246.08</v>
      </c>
      <c r="F9" s="17">
        <f t="shared" si="0"/>
        <v>8.4202170067305598E-2</v>
      </c>
    </row>
    <row r="10" spans="2:6">
      <c r="C10" s="33" t="s">
        <v>121</v>
      </c>
      <c r="D10" s="33"/>
      <c r="E10" s="46">
        <v>187.71999999999997</v>
      </c>
      <c r="F10" s="17">
        <f t="shared" si="0"/>
        <v>6.4232897289639976E-2</v>
      </c>
    </row>
    <row r="11" spans="2:6">
      <c r="C11" s="33" t="s">
        <v>896</v>
      </c>
      <c r="D11" s="33"/>
      <c r="E11" s="46">
        <v>168.61999999999998</v>
      </c>
      <c r="F11" s="17">
        <f t="shared" si="0"/>
        <v>5.7697374499142834E-2</v>
      </c>
    </row>
    <row r="12" spans="2:6">
      <c r="C12" s="33" t="s">
        <v>875</v>
      </c>
      <c r="D12" s="33"/>
      <c r="E12" s="46">
        <v>162.34</v>
      </c>
      <c r="F12" s="17">
        <f t="shared" si="0"/>
        <v>5.5548521979544831E-2</v>
      </c>
    </row>
    <row r="13" spans="2:6">
      <c r="C13" s="33" t="s">
        <v>863</v>
      </c>
      <c r="D13" s="33"/>
      <c r="E13" s="46">
        <v>139.61000000000001</v>
      </c>
      <c r="F13" s="17">
        <f t="shared" si="0"/>
        <v>4.7770907684885143E-2</v>
      </c>
    </row>
    <row r="14" spans="2:6">
      <c r="C14" s="33" t="s">
        <v>15</v>
      </c>
      <c r="D14" s="33"/>
      <c r="E14" s="46">
        <v>124.74000000000001</v>
      </c>
      <c r="F14" s="17">
        <f t="shared" si="0"/>
        <v>4.2682780779403857E-2</v>
      </c>
    </row>
    <row r="15" spans="2:6">
      <c r="C15" s="33" t="s">
        <v>943</v>
      </c>
      <c r="D15" s="33"/>
      <c r="E15" s="46">
        <v>123.13999999999999</v>
      </c>
      <c r="F15" s="17">
        <f t="shared" si="0"/>
        <v>4.213530243046168E-2</v>
      </c>
    </row>
    <row r="16" spans="2:6">
      <c r="C16" s="33" t="s">
        <v>876</v>
      </c>
      <c r="D16" s="33"/>
      <c r="E16" s="46">
        <v>122.46000000000001</v>
      </c>
      <c r="F16" s="17">
        <f t="shared" si="0"/>
        <v>4.1902624132161267E-2</v>
      </c>
    </row>
    <row r="17" spans="3:6">
      <c r="C17" s="33" t="s">
        <v>879</v>
      </c>
      <c r="D17" s="33"/>
      <c r="E17" s="46">
        <v>109.65</v>
      </c>
      <c r="F17" s="17">
        <f t="shared" si="0"/>
        <v>3.7519375600943025E-2</v>
      </c>
    </row>
    <row r="18" spans="3:6">
      <c r="C18" s="33" t="s">
        <v>856</v>
      </c>
      <c r="D18" s="33"/>
      <c r="E18" s="46">
        <v>81.680000000000007</v>
      </c>
      <c r="F18" s="17">
        <f t="shared" si="0"/>
        <v>2.7948769713497731E-2</v>
      </c>
    </row>
    <row r="19" spans="3:6">
      <c r="C19" s="33" t="s">
        <v>872</v>
      </c>
      <c r="D19" s="33"/>
      <c r="E19" s="46">
        <v>72.58</v>
      </c>
      <c r="F19" s="17">
        <f t="shared" si="0"/>
        <v>2.4834986603889143E-2</v>
      </c>
    </row>
    <row r="20" spans="3:6">
      <c r="C20" s="33" t="s">
        <v>897</v>
      </c>
      <c r="D20" s="33"/>
      <c r="E20" s="46">
        <v>71.36</v>
      </c>
      <c r="F20" s="17">
        <f t="shared" si="0"/>
        <v>2.441753436282074E-2</v>
      </c>
    </row>
    <row r="21" spans="3:6">
      <c r="C21" s="33" t="s">
        <v>860</v>
      </c>
      <c r="D21" s="33"/>
      <c r="E21" s="46">
        <v>46.19</v>
      </c>
      <c r="F21" s="17">
        <f t="shared" si="0"/>
        <v>1.5805015586024242E-2</v>
      </c>
    </row>
    <row r="22" spans="3:6">
      <c r="C22" s="33" t="s">
        <v>40</v>
      </c>
      <c r="D22" s="33"/>
      <c r="E22" s="46">
        <v>42.42</v>
      </c>
      <c r="F22" s="17">
        <f t="shared" si="0"/>
        <v>1.4515019726329258E-2</v>
      </c>
    </row>
    <row r="23" spans="3:6">
      <c r="C23" s="33" t="s">
        <v>898</v>
      </c>
      <c r="D23" s="33"/>
      <c r="E23" s="46">
        <v>34.99</v>
      </c>
      <c r="F23" s="17">
        <f t="shared" si="0"/>
        <v>1.197266714342906E-2</v>
      </c>
    </row>
    <row r="24" spans="3:6">
      <c r="C24" s="33" t="s">
        <v>167</v>
      </c>
      <c r="D24" s="33"/>
      <c r="E24" s="46">
        <v>33.81</v>
      </c>
      <c r="F24" s="17">
        <f t="shared" si="0"/>
        <v>1.156890186108421E-2</v>
      </c>
    </row>
    <row r="25" spans="3:6">
      <c r="C25" s="33" t="s">
        <v>853</v>
      </c>
      <c r="D25" s="33"/>
      <c r="E25" s="46">
        <v>33.07</v>
      </c>
      <c r="F25" s="17">
        <f t="shared" si="0"/>
        <v>1.1315693124698456E-2</v>
      </c>
    </row>
    <row r="26" spans="3:6">
      <c r="C26" s="33" t="s">
        <v>880</v>
      </c>
      <c r="D26" s="33"/>
      <c r="E26" s="46">
        <v>29.01</v>
      </c>
      <c r="F26" s="17">
        <f t="shared" si="0"/>
        <v>9.926466814257703E-3</v>
      </c>
    </row>
    <row r="27" spans="3:6">
      <c r="C27" s="33" t="s">
        <v>125</v>
      </c>
      <c r="D27" s="33"/>
      <c r="E27" s="46">
        <v>28.71</v>
      </c>
      <c r="F27" s="17">
        <f t="shared" si="0"/>
        <v>9.823814623831046E-3</v>
      </c>
    </row>
    <row r="28" spans="3:6">
      <c r="C28" s="33" t="s">
        <v>881</v>
      </c>
      <c r="D28" s="33"/>
      <c r="E28" s="46">
        <v>28.47</v>
      </c>
      <c r="F28" s="17">
        <f t="shared" si="0"/>
        <v>9.7416928714897204E-3</v>
      </c>
    </row>
    <row r="29" spans="3:6">
      <c r="C29" s="33" t="s">
        <v>253</v>
      </c>
      <c r="D29" s="33"/>
      <c r="E29" s="46">
        <v>27.75</v>
      </c>
      <c r="F29" s="17">
        <f t="shared" si="0"/>
        <v>9.4953276144657452E-3</v>
      </c>
    </row>
    <row r="30" spans="3:6">
      <c r="C30" s="33" t="s">
        <v>165</v>
      </c>
      <c r="D30" s="33"/>
      <c r="E30" s="46">
        <v>25.44</v>
      </c>
      <c r="F30" s="17">
        <f t="shared" si="0"/>
        <v>8.7049057481804887E-3</v>
      </c>
    </row>
    <row r="31" spans="3:6">
      <c r="C31" s="33" t="s">
        <v>114</v>
      </c>
      <c r="D31" s="33"/>
      <c r="E31" s="46">
        <v>23.98</v>
      </c>
      <c r="F31" s="17">
        <f t="shared" si="0"/>
        <v>8.2053317547707595E-3</v>
      </c>
    </row>
    <row r="32" spans="3:6">
      <c r="C32" s="33" t="s">
        <v>129</v>
      </c>
      <c r="D32" s="33"/>
      <c r="E32" s="46">
        <v>22.020000000000003</v>
      </c>
      <c r="F32" s="17">
        <f t="shared" si="0"/>
        <v>7.5346707773166028E-3</v>
      </c>
    </row>
    <row r="33" spans="3:6">
      <c r="C33" s="33" t="s">
        <v>851</v>
      </c>
      <c r="D33" s="33"/>
      <c r="E33" s="46">
        <v>19.970000000000002</v>
      </c>
      <c r="F33" s="17">
        <f t="shared" si="0"/>
        <v>6.8332141427344482E-3</v>
      </c>
    </row>
    <row r="34" spans="3:6">
      <c r="C34" s="33" t="s">
        <v>901</v>
      </c>
      <c r="D34" s="33"/>
      <c r="E34" s="46">
        <v>18.8</v>
      </c>
      <c r="F34" s="17">
        <f t="shared" si="0"/>
        <v>6.4328706000704866E-3</v>
      </c>
    </row>
    <row r="35" spans="3:6">
      <c r="C35" s="33" t="s">
        <v>143</v>
      </c>
      <c r="D35" s="33"/>
      <c r="E35" s="46">
        <v>17.66</v>
      </c>
      <c r="F35" s="17">
        <f t="shared" si="0"/>
        <v>6.0427922764491908E-3</v>
      </c>
    </row>
    <row r="36" spans="3:6">
      <c r="C36" s="33" t="s">
        <v>900</v>
      </c>
      <c r="D36" s="33"/>
      <c r="E36" s="46">
        <v>16.78</v>
      </c>
      <c r="F36" s="17">
        <f t="shared" si="0"/>
        <v>5.7416791845309985E-3</v>
      </c>
    </row>
    <row r="37" spans="3:6">
      <c r="C37" s="33" t="s">
        <v>944</v>
      </c>
      <c r="D37" s="33"/>
      <c r="E37" s="46">
        <v>16.61</v>
      </c>
      <c r="F37" s="17">
        <f t="shared" si="0"/>
        <v>5.683509609955892E-3</v>
      </c>
    </row>
    <row r="38" spans="3:6">
      <c r="C38" s="33" t="s">
        <v>25</v>
      </c>
      <c r="D38" s="33"/>
      <c r="E38" s="46">
        <v>16.29</v>
      </c>
      <c r="F38" s="17">
        <f t="shared" si="0"/>
        <v>5.5740139401674587E-3</v>
      </c>
    </row>
    <row r="39" spans="3:6">
      <c r="C39" s="33" t="s">
        <v>206</v>
      </c>
      <c r="D39" s="33"/>
      <c r="E39" s="46">
        <v>15.999999999999998</v>
      </c>
      <c r="F39" s="17">
        <f t="shared" si="0"/>
        <v>5.4747834894216902E-3</v>
      </c>
    </row>
    <row r="40" spans="3:6">
      <c r="C40" s="33" t="s">
        <v>866</v>
      </c>
      <c r="D40" s="33"/>
      <c r="E40" s="46">
        <v>15.87</v>
      </c>
      <c r="F40" s="17">
        <f t="shared" ref="F40:F71" si="1">+E40/E$85</f>
        <v>5.4303008735701389E-3</v>
      </c>
    </row>
    <row r="41" spans="3:6">
      <c r="C41" s="33" t="s">
        <v>854</v>
      </c>
      <c r="D41" s="33"/>
      <c r="E41" s="46">
        <v>15.419999999999998</v>
      </c>
      <c r="F41" s="17">
        <f t="shared" si="1"/>
        <v>5.2763225879301533E-3</v>
      </c>
    </row>
    <row r="42" spans="3:6">
      <c r="C42" s="33" t="s">
        <v>249</v>
      </c>
      <c r="D42" s="33"/>
      <c r="E42" s="46">
        <v>14.27</v>
      </c>
      <c r="F42" s="17">
        <f t="shared" si="1"/>
        <v>4.8828225246279697E-3</v>
      </c>
    </row>
    <row r="43" spans="3:6">
      <c r="C43" s="33" t="s">
        <v>153</v>
      </c>
      <c r="D43" s="33"/>
      <c r="E43" s="46">
        <v>14.17</v>
      </c>
      <c r="F43" s="17">
        <f t="shared" si="1"/>
        <v>4.8486051278190849E-3</v>
      </c>
    </row>
    <row r="44" spans="3:6">
      <c r="C44" s="33" t="s">
        <v>902</v>
      </c>
      <c r="D44" s="33"/>
      <c r="E44" s="46">
        <v>13.44</v>
      </c>
      <c r="F44" s="17">
        <f t="shared" si="1"/>
        <v>4.5988181311142195E-3</v>
      </c>
    </row>
    <row r="45" spans="3:6">
      <c r="C45" s="33" t="s">
        <v>185</v>
      </c>
      <c r="D45" s="33"/>
      <c r="E45" s="46">
        <v>13.41</v>
      </c>
      <c r="F45" s="17">
        <f t="shared" si="1"/>
        <v>4.5885529120715546E-3</v>
      </c>
    </row>
    <row r="46" spans="3:6">
      <c r="C46" s="33" t="s">
        <v>861</v>
      </c>
      <c r="D46" s="33"/>
      <c r="E46" s="46">
        <v>13.19</v>
      </c>
      <c r="F46" s="17">
        <f t="shared" si="1"/>
        <v>4.5132746390920062E-3</v>
      </c>
    </row>
    <row r="47" spans="3:6">
      <c r="C47" s="33" t="s">
        <v>903</v>
      </c>
      <c r="D47" s="33"/>
      <c r="E47" s="46">
        <v>13.1</v>
      </c>
      <c r="F47" s="17">
        <f t="shared" si="1"/>
        <v>4.482478981964009E-3</v>
      </c>
    </row>
    <row r="48" spans="3:6">
      <c r="C48" s="33" t="s">
        <v>293</v>
      </c>
      <c r="D48" s="33"/>
      <c r="E48" s="46">
        <v>12.02</v>
      </c>
      <c r="F48" s="17">
        <f t="shared" si="1"/>
        <v>4.1129310964280446E-3</v>
      </c>
    </row>
    <row r="49" spans="3:6">
      <c r="C49" s="33" t="s">
        <v>154</v>
      </c>
      <c r="D49" s="33"/>
      <c r="E49" s="46">
        <v>11.87</v>
      </c>
      <c r="F49" s="17">
        <f t="shared" si="1"/>
        <v>4.0616050012147161E-3</v>
      </c>
    </row>
    <row r="50" spans="3:6">
      <c r="C50" s="33" t="s">
        <v>294</v>
      </c>
      <c r="D50" s="33"/>
      <c r="E50" s="46">
        <v>11.860000000000001</v>
      </c>
      <c r="F50" s="17">
        <f t="shared" si="1"/>
        <v>4.0581832615338284E-3</v>
      </c>
    </row>
    <row r="51" spans="3:6">
      <c r="C51" s="33" t="s">
        <v>148</v>
      </c>
      <c r="D51" s="33"/>
      <c r="E51" s="46">
        <v>11.79</v>
      </c>
      <c r="F51" s="17">
        <f t="shared" si="1"/>
        <v>4.0342310837676075E-3</v>
      </c>
    </row>
    <row r="52" spans="3:6">
      <c r="C52" s="33" t="s">
        <v>848</v>
      </c>
      <c r="D52" s="33"/>
      <c r="E52" s="46">
        <v>10.38</v>
      </c>
      <c r="F52" s="17">
        <f t="shared" si="1"/>
        <v>3.5517657887623221E-3</v>
      </c>
    </row>
    <row r="53" spans="3:6">
      <c r="C53" s="33" t="s">
        <v>955</v>
      </c>
      <c r="D53" s="33"/>
      <c r="E53" s="46">
        <v>10.220000000000001</v>
      </c>
      <c r="F53" s="17">
        <f t="shared" si="1"/>
        <v>3.497017953868105E-3</v>
      </c>
    </row>
    <row r="54" spans="3:6">
      <c r="C54" s="33" t="s">
        <v>291</v>
      </c>
      <c r="D54" s="33"/>
      <c r="E54" s="46">
        <v>10.15</v>
      </c>
      <c r="F54" s="17">
        <f t="shared" si="1"/>
        <v>3.473065776101885E-3</v>
      </c>
    </row>
    <row r="55" spans="3:6">
      <c r="C55" s="33" t="s">
        <v>146</v>
      </c>
      <c r="D55" s="33"/>
      <c r="E55" s="46">
        <v>9.82</v>
      </c>
      <c r="F55" s="17">
        <f t="shared" si="1"/>
        <v>3.3601483666325627E-3</v>
      </c>
    </row>
    <row r="56" spans="3:6">
      <c r="C56" s="33" t="s">
        <v>844</v>
      </c>
      <c r="D56" s="33"/>
      <c r="E56" s="46">
        <v>9.4</v>
      </c>
      <c r="F56" s="17">
        <f t="shared" si="1"/>
        <v>3.2164353000352433E-3</v>
      </c>
    </row>
    <row r="57" spans="3:6">
      <c r="C57" s="33" t="s">
        <v>911</v>
      </c>
      <c r="D57" s="33"/>
      <c r="E57" s="46">
        <v>9.11</v>
      </c>
      <c r="F57" s="17">
        <f t="shared" si="1"/>
        <v>3.1172048492894748E-3</v>
      </c>
    </row>
    <row r="58" spans="3:6">
      <c r="C58" s="33" t="s">
        <v>141</v>
      </c>
      <c r="D58" s="33"/>
      <c r="E58" s="46">
        <v>8.77</v>
      </c>
      <c r="F58" s="17">
        <f t="shared" si="1"/>
        <v>3.000865700139264E-3</v>
      </c>
    </row>
    <row r="59" spans="3:6">
      <c r="C59" s="33" t="s">
        <v>910</v>
      </c>
      <c r="D59" s="33"/>
      <c r="E59" s="46">
        <v>8.7100000000000009</v>
      </c>
      <c r="F59" s="17">
        <f t="shared" si="1"/>
        <v>2.980335262053933E-3</v>
      </c>
    </row>
    <row r="60" spans="3:6">
      <c r="C60" s="33" t="s">
        <v>208</v>
      </c>
      <c r="D60" s="33"/>
      <c r="E60" s="46">
        <v>8.41</v>
      </c>
      <c r="F60" s="17">
        <f t="shared" si="1"/>
        <v>2.877683071627276E-3</v>
      </c>
    </row>
    <row r="61" spans="3:6">
      <c r="C61" s="33" t="s">
        <v>178</v>
      </c>
      <c r="D61" s="33"/>
      <c r="E61" s="46">
        <v>8.3800000000000008</v>
      </c>
      <c r="F61" s="17">
        <f t="shared" si="1"/>
        <v>2.8674178525846107E-3</v>
      </c>
    </row>
    <row r="62" spans="3:6">
      <c r="C62" s="33" t="s">
        <v>850</v>
      </c>
      <c r="D62" s="33"/>
      <c r="E62" s="46">
        <v>7.67</v>
      </c>
      <c r="F62" s="17">
        <f t="shared" si="1"/>
        <v>2.6244743352415228E-3</v>
      </c>
    </row>
    <row r="63" spans="3:6">
      <c r="C63" s="33" t="s">
        <v>171</v>
      </c>
      <c r="D63" s="33"/>
      <c r="E63" s="46">
        <v>7.1</v>
      </c>
      <c r="F63" s="17">
        <f t="shared" si="1"/>
        <v>2.4294351734308749E-3</v>
      </c>
    </row>
    <row r="64" spans="3:6">
      <c r="C64" s="33" t="s">
        <v>899</v>
      </c>
      <c r="D64" s="33"/>
      <c r="E64" s="46">
        <v>7.09</v>
      </c>
      <c r="F64" s="17">
        <f t="shared" si="1"/>
        <v>2.4260134337499868E-3</v>
      </c>
    </row>
    <row r="65" spans="3:6">
      <c r="C65" s="33" t="s">
        <v>859</v>
      </c>
      <c r="D65" s="33"/>
      <c r="E65" s="46">
        <v>6.88</v>
      </c>
      <c r="F65" s="17">
        <f t="shared" si="1"/>
        <v>2.3541569004513268E-3</v>
      </c>
    </row>
    <row r="66" spans="3:6">
      <c r="C66" s="33" t="s">
        <v>213</v>
      </c>
      <c r="D66" s="33"/>
      <c r="E66" s="46">
        <v>6.08</v>
      </c>
      <c r="F66" s="17">
        <f t="shared" si="1"/>
        <v>2.0804177259802423E-3</v>
      </c>
    </row>
    <row r="67" spans="3:6">
      <c r="C67" s="33" t="s">
        <v>946</v>
      </c>
      <c r="D67" s="33"/>
      <c r="E67" s="46">
        <v>5.68</v>
      </c>
      <c r="F67" s="17">
        <f t="shared" si="1"/>
        <v>1.9435481387447E-3</v>
      </c>
    </row>
    <row r="68" spans="3:6">
      <c r="C68" s="33" t="s">
        <v>74</v>
      </c>
      <c r="D68" s="33"/>
      <c r="E68" s="46">
        <v>5.31</v>
      </c>
      <c r="F68" s="17">
        <f t="shared" si="1"/>
        <v>1.8169437705518234E-3</v>
      </c>
    </row>
    <row r="69" spans="3:6">
      <c r="C69" s="33" t="s">
        <v>905</v>
      </c>
      <c r="D69" s="33"/>
      <c r="E69" s="46">
        <v>4.79</v>
      </c>
      <c r="F69" s="17">
        <f t="shared" si="1"/>
        <v>1.6390133071456185E-3</v>
      </c>
    </row>
    <row r="70" spans="3:6">
      <c r="C70" s="33" t="s">
        <v>909</v>
      </c>
      <c r="D70" s="33"/>
      <c r="E70" s="46">
        <v>4.38</v>
      </c>
      <c r="F70" s="17">
        <f t="shared" si="1"/>
        <v>1.4987219802291877E-3</v>
      </c>
    </row>
    <row r="71" spans="3:6">
      <c r="C71" s="33" t="s">
        <v>949</v>
      </c>
      <c r="D71" s="33"/>
      <c r="E71" s="46">
        <v>4.1499999999999995</v>
      </c>
      <c r="F71" s="17">
        <f t="shared" si="1"/>
        <v>1.4200219675687509E-3</v>
      </c>
    </row>
    <row r="72" spans="3:6">
      <c r="C72" s="33" t="s">
        <v>907</v>
      </c>
      <c r="D72" s="33"/>
      <c r="E72" s="46">
        <v>4.01</v>
      </c>
      <c r="F72" s="17">
        <f t="shared" ref="F72:F84" si="2">+E72/E$85</f>
        <v>1.3721176120363111E-3</v>
      </c>
    </row>
    <row r="73" spans="3:6">
      <c r="C73" s="33" t="s">
        <v>193</v>
      </c>
      <c r="D73" s="33"/>
      <c r="E73" s="46">
        <v>3.37</v>
      </c>
      <c r="F73" s="17">
        <f t="shared" si="2"/>
        <v>1.1531262724594437E-3</v>
      </c>
    </row>
    <row r="74" spans="3:6">
      <c r="C74" s="33" t="s">
        <v>290</v>
      </c>
      <c r="D74" s="33"/>
      <c r="E74" s="46">
        <v>2.58</v>
      </c>
      <c r="F74" s="17">
        <f t="shared" si="2"/>
        <v>8.8280883766924767E-4</v>
      </c>
    </row>
    <row r="75" spans="3:6">
      <c r="C75" s="33" t="s">
        <v>904</v>
      </c>
      <c r="D75" s="33"/>
      <c r="E75" s="46">
        <v>2.0499999999999998</v>
      </c>
      <c r="F75" s="17">
        <f t="shared" si="2"/>
        <v>7.0145663458215401E-4</v>
      </c>
    </row>
    <row r="76" spans="3:6">
      <c r="C76" s="33" t="s">
        <v>69</v>
      </c>
      <c r="D76" s="33"/>
      <c r="E76" s="46">
        <v>1.9</v>
      </c>
      <c r="F76" s="17">
        <f t="shared" si="2"/>
        <v>6.5013053936882571E-4</v>
      </c>
    </row>
    <row r="77" spans="3:6">
      <c r="C77" s="33" t="s">
        <v>292</v>
      </c>
      <c r="D77" s="33"/>
      <c r="E77" s="46">
        <v>1.6400000000000001</v>
      </c>
      <c r="F77" s="17">
        <f t="shared" si="2"/>
        <v>5.6116530766572327E-4</v>
      </c>
    </row>
    <row r="78" spans="3:6">
      <c r="C78" s="33" t="s">
        <v>906</v>
      </c>
      <c r="D78" s="33"/>
      <c r="E78" s="46">
        <v>1.6300000000000003</v>
      </c>
      <c r="F78" s="17">
        <f t="shared" si="2"/>
        <v>5.5774356798483481E-4</v>
      </c>
    </row>
    <row r="79" spans="3:6">
      <c r="C79" s="33" t="s">
        <v>857</v>
      </c>
      <c r="D79" s="33"/>
      <c r="E79" s="46">
        <v>1.56</v>
      </c>
      <c r="F79" s="17">
        <f t="shared" si="2"/>
        <v>5.3379139021861484E-4</v>
      </c>
    </row>
    <row r="80" spans="3:6">
      <c r="C80" s="33" t="s">
        <v>954</v>
      </c>
      <c r="D80" s="33"/>
      <c r="E80" s="46">
        <v>1.07</v>
      </c>
      <c r="F80" s="17">
        <f t="shared" si="2"/>
        <v>3.6612614585507556E-4</v>
      </c>
    </row>
    <row r="81" spans="3:6">
      <c r="C81" s="33" t="s">
        <v>120</v>
      </c>
      <c r="D81" s="33"/>
      <c r="E81" s="46">
        <v>0.98</v>
      </c>
      <c r="F81" s="17">
        <f t="shared" si="2"/>
        <v>3.3533048872707856E-4</v>
      </c>
    </row>
    <row r="82" spans="3:6">
      <c r="C82" s="33" t="s">
        <v>287</v>
      </c>
      <c r="D82" s="33"/>
      <c r="E82" s="46">
        <v>0.7</v>
      </c>
      <c r="F82" s="17">
        <f t="shared" si="2"/>
        <v>2.3952177766219893E-4</v>
      </c>
    </row>
    <row r="83" spans="3:6">
      <c r="C83" s="33" t="s">
        <v>85</v>
      </c>
      <c r="D83" s="33"/>
      <c r="E83" s="46">
        <v>0.55000000000000004</v>
      </c>
      <c r="F83" s="17">
        <f t="shared" si="2"/>
        <v>1.8819568244887063E-4</v>
      </c>
    </row>
    <row r="84" spans="3:6">
      <c r="C84" s="33" t="s">
        <v>82</v>
      </c>
      <c r="D84" s="33"/>
      <c r="E84" s="46">
        <v>0.47</v>
      </c>
      <c r="F84" s="17">
        <f t="shared" si="2"/>
        <v>1.6082176500176214E-4</v>
      </c>
    </row>
    <row r="85" spans="3:6">
      <c r="C85" s="327" t="s">
        <v>260</v>
      </c>
      <c r="D85" s="327"/>
      <c r="E85" s="37">
        <f>SUM(E8:E84)</f>
        <v>2922.4900000000007</v>
      </c>
      <c r="F85" s="38">
        <f>SUM(F8:F84)</f>
        <v>0.99999999999999967</v>
      </c>
    </row>
  </sheetData>
  <sortState xmlns:xlrd2="http://schemas.microsoft.com/office/spreadsheetml/2017/richdata2" ref="C8:F84">
    <sortCondition descending="1" ref="F8:F84"/>
  </sortState>
  <mergeCells count="3">
    <mergeCell ref="C5:E5"/>
    <mergeCell ref="C85:D85"/>
    <mergeCell ref="C7:D7"/>
  </mergeCells>
  <conditionalFormatting sqref="F85">
    <cfRule type="dataBar" priority="2">
      <dataBar>
        <cfvo type="min"/>
        <cfvo type="max"/>
        <color rgb="FF63C384"/>
      </dataBar>
      <extLst>
        <ext xmlns:x14="http://schemas.microsoft.com/office/spreadsheetml/2009/9/main" uri="{B025F937-C7B1-47D3-B67F-A62EFF666E3E}">
          <x14:id>{6B16654E-5ED2-43CF-88D2-17EE19914457}</x14:id>
        </ext>
      </extLst>
    </cfRule>
  </conditionalFormatting>
  <conditionalFormatting sqref="F8:F84">
    <cfRule type="dataBar" priority="1">
      <dataBar>
        <cfvo type="min"/>
        <cfvo type="max"/>
        <color rgb="FF63C384"/>
      </dataBar>
      <extLst>
        <ext xmlns:x14="http://schemas.microsoft.com/office/spreadsheetml/2009/9/main" uri="{B025F937-C7B1-47D3-B67F-A62EFF666E3E}">
          <x14:id>{81322E93-F223-46C0-8143-8343D4193755}</x14:id>
        </ext>
      </extLst>
    </cfRule>
  </conditionalFormatting>
  <pageMargins left="0.7" right="0.7" top="0.75" bottom="0.75" header="0.3" footer="0.3"/>
  <pageSetup orientation="portrait" horizontalDpi="1200" verticalDpi="1200" r:id="rId1"/>
  <drawing r:id="rId2"/>
  <extLst>
    <ext xmlns:x14="http://schemas.microsoft.com/office/spreadsheetml/2009/9/main" uri="{78C0D931-6437-407d-A8EE-F0AAD7539E65}">
      <x14:conditionalFormattings>
        <x14:conditionalFormatting xmlns:xm="http://schemas.microsoft.com/office/excel/2006/main">
          <x14:cfRule type="dataBar" id="{6B16654E-5ED2-43CF-88D2-17EE19914457}">
            <x14:dataBar minLength="0" maxLength="100" border="1" negativeBarBorderColorSameAsPositive="0">
              <x14:cfvo type="autoMin"/>
              <x14:cfvo type="autoMax"/>
              <x14:borderColor rgb="FF63C384"/>
              <x14:negativeFillColor rgb="FFFF0000"/>
              <x14:negativeBorderColor rgb="FFFF0000"/>
              <x14:axisColor rgb="FF000000"/>
            </x14:dataBar>
          </x14:cfRule>
          <xm:sqref>F85</xm:sqref>
        </x14:conditionalFormatting>
        <x14:conditionalFormatting xmlns:xm="http://schemas.microsoft.com/office/excel/2006/main">
          <x14:cfRule type="dataBar" id="{81322E93-F223-46C0-8143-8343D4193755}">
            <x14:dataBar minLength="0" maxLength="100" border="1" negativeBarBorderColorSameAsPositive="0">
              <x14:cfvo type="autoMin"/>
              <x14:cfvo type="autoMax"/>
              <x14:borderColor rgb="FF63C384"/>
              <x14:negativeFillColor rgb="FFFF0000"/>
              <x14:negativeBorderColor rgb="FFFF0000"/>
              <x14:axisColor rgb="FF000000"/>
            </x14:dataBar>
          </x14:cfRule>
          <xm:sqref>F8:F84</xm:sqref>
        </x14:conditionalFormatting>
      </x14:conditionalFormattings>
    </ext>
  </extLs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B9525A-982B-4DE4-92C7-A5E5428679DF}">
  <dimension ref="B2:F67"/>
  <sheetViews>
    <sheetView showGridLines="0" showRowColHeaders="0" workbookViewId="0">
      <selection activeCell="B4" sqref="B4"/>
    </sheetView>
  </sheetViews>
  <sheetFormatPr baseColWidth="10" defaultRowHeight="15"/>
  <cols>
    <col min="1" max="1" width="3.28515625" customWidth="1"/>
    <col min="2" max="2" width="6.28515625" customWidth="1"/>
    <col min="3" max="3" width="35.5703125" customWidth="1"/>
    <col min="4" max="4" width="10.140625" customWidth="1"/>
    <col min="5" max="5" width="20.7109375" customWidth="1"/>
    <col min="6" max="6" width="13.28515625" customWidth="1"/>
  </cols>
  <sheetData>
    <row r="2" spans="2:6">
      <c r="B2" s="2" t="s">
        <v>828</v>
      </c>
    </row>
    <row r="3" spans="2:6" ht="21.6" customHeight="1" thickBot="1">
      <c r="B3" s="42">
        <v>2022</v>
      </c>
      <c r="C3" s="6"/>
      <c r="E3" s="43"/>
      <c r="F3" s="43"/>
    </row>
    <row r="4" spans="2:6" ht="15.75" thickTop="1">
      <c r="D4" s="1"/>
    </row>
    <row r="5" spans="2:6" ht="48.6" customHeight="1">
      <c r="C5" s="326" t="s">
        <v>274</v>
      </c>
      <c r="D5" s="326"/>
      <c r="E5" s="326"/>
    </row>
    <row r="6" spans="2:6" ht="6" customHeight="1" thickBot="1">
      <c r="C6" s="11"/>
    </row>
    <row r="7" spans="2:6" ht="54" customHeight="1" thickTop="1" thickBot="1">
      <c r="C7" s="328" t="s">
        <v>266</v>
      </c>
      <c r="D7" s="329"/>
      <c r="E7" s="216" t="s">
        <v>272</v>
      </c>
      <c r="F7" s="32" t="s">
        <v>14</v>
      </c>
    </row>
    <row r="8" spans="2:6" ht="15.75" thickTop="1">
      <c r="C8" s="33" t="s">
        <v>121</v>
      </c>
      <c r="D8" s="33"/>
      <c r="E8" s="46">
        <v>187.71999999999997</v>
      </c>
      <c r="F8" s="17">
        <f t="shared" ref="F8:F39" si="0">+E8/E$67</f>
        <v>0.13377802482860846</v>
      </c>
    </row>
    <row r="9" spans="2:6">
      <c r="C9" s="33" t="s">
        <v>896</v>
      </c>
      <c r="D9" s="33"/>
      <c r="E9" s="46">
        <v>168.61999999999998</v>
      </c>
      <c r="F9" s="17">
        <f t="shared" si="0"/>
        <v>0.12016647425207734</v>
      </c>
    </row>
    <row r="10" spans="2:6">
      <c r="C10" s="33" t="s">
        <v>875</v>
      </c>
      <c r="D10" s="33"/>
      <c r="E10" s="46">
        <v>162.34</v>
      </c>
      <c r="F10" s="17">
        <f t="shared" si="0"/>
        <v>0.1156910534342441</v>
      </c>
    </row>
    <row r="11" spans="2:6">
      <c r="C11" s="33" t="s">
        <v>15</v>
      </c>
      <c r="D11" s="33"/>
      <c r="E11" s="46">
        <v>124.74000000000001</v>
      </c>
      <c r="F11" s="17">
        <f t="shared" si="0"/>
        <v>8.8895540257407965E-2</v>
      </c>
    </row>
    <row r="12" spans="2:6">
      <c r="C12" s="33" t="s">
        <v>879</v>
      </c>
      <c r="D12" s="33"/>
      <c r="E12" s="46">
        <v>109.65</v>
      </c>
      <c r="F12" s="17">
        <f t="shared" si="0"/>
        <v>7.8141702655321332E-2</v>
      </c>
    </row>
    <row r="13" spans="2:6">
      <c r="C13" s="33" t="s">
        <v>872</v>
      </c>
      <c r="D13" s="33"/>
      <c r="E13" s="46">
        <v>72.58</v>
      </c>
      <c r="F13" s="17">
        <f t="shared" si="0"/>
        <v>5.1723892190818258E-2</v>
      </c>
    </row>
    <row r="14" spans="2:6">
      <c r="C14" s="33" t="s">
        <v>897</v>
      </c>
      <c r="D14" s="33"/>
      <c r="E14" s="46">
        <v>71.36</v>
      </c>
      <c r="F14" s="17">
        <f t="shared" si="0"/>
        <v>5.0854463305825173E-2</v>
      </c>
    </row>
    <row r="15" spans="2:6">
      <c r="C15" s="33" t="s">
        <v>860</v>
      </c>
      <c r="D15" s="33"/>
      <c r="E15" s="46">
        <v>46.19</v>
      </c>
      <c r="F15" s="17">
        <f t="shared" si="0"/>
        <v>3.2917147703139922E-2</v>
      </c>
    </row>
    <row r="16" spans="2:6">
      <c r="C16" s="33" t="s">
        <v>898</v>
      </c>
      <c r="D16" s="33"/>
      <c r="E16" s="46">
        <v>34.99</v>
      </c>
      <c r="F16" s="17">
        <f t="shared" si="0"/>
        <v>2.4935505480252564E-2</v>
      </c>
    </row>
    <row r="17" spans="3:6">
      <c r="C17" s="33" t="s">
        <v>853</v>
      </c>
      <c r="D17" s="33"/>
      <c r="E17" s="46">
        <v>33.07</v>
      </c>
      <c r="F17" s="17">
        <f t="shared" si="0"/>
        <v>2.3567223956329014E-2</v>
      </c>
    </row>
    <row r="18" spans="3:6">
      <c r="C18" s="33" t="s">
        <v>881</v>
      </c>
      <c r="D18" s="33"/>
      <c r="E18" s="46">
        <v>28.47</v>
      </c>
      <c r="F18" s="17">
        <f t="shared" si="0"/>
        <v>2.0289049471928847E-2</v>
      </c>
    </row>
    <row r="19" spans="3:6">
      <c r="C19" s="33" t="s">
        <v>851</v>
      </c>
      <c r="D19" s="33"/>
      <c r="E19" s="46">
        <v>19.970000000000002</v>
      </c>
      <c r="F19" s="17">
        <f t="shared" si="0"/>
        <v>1.423155314205898E-2</v>
      </c>
    </row>
    <row r="20" spans="3:6">
      <c r="C20" s="33" t="s">
        <v>900</v>
      </c>
      <c r="D20" s="33"/>
      <c r="E20" s="46">
        <v>16.78</v>
      </c>
      <c r="F20" s="17">
        <f t="shared" si="0"/>
        <v>1.1958210401790169E-2</v>
      </c>
    </row>
    <row r="21" spans="3:6">
      <c r="C21" s="33" t="s">
        <v>54</v>
      </c>
      <c r="D21" s="33"/>
      <c r="E21" s="46">
        <v>16.61</v>
      </c>
      <c r="F21" s="17">
        <f t="shared" si="0"/>
        <v>1.183706047519277E-2</v>
      </c>
    </row>
    <row r="22" spans="3:6">
      <c r="C22" s="33" t="s">
        <v>25</v>
      </c>
      <c r="D22" s="33"/>
      <c r="E22" s="46">
        <v>16.29</v>
      </c>
      <c r="F22" s="17">
        <f t="shared" si="0"/>
        <v>1.1609013554538845E-2</v>
      </c>
    </row>
    <row r="23" spans="3:6">
      <c r="C23" s="33" t="s">
        <v>866</v>
      </c>
      <c r="D23" s="33"/>
      <c r="E23" s="46">
        <v>15.87</v>
      </c>
      <c r="F23" s="17">
        <f t="shared" si="0"/>
        <v>1.130970197118057E-2</v>
      </c>
    </row>
    <row r="24" spans="3:6">
      <c r="C24" s="33" t="s">
        <v>854</v>
      </c>
      <c r="D24" s="33"/>
      <c r="E24" s="46">
        <v>15.419999999999998</v>
      </c>
      <c r="F24" s="17">
        <f t="shared" si="0"/>
        <v>1.0989010989010988E-2</v>
      </c>
    </row>
    <row r="25" spans="3:6">
      <c r="C25" s="33" t="s">
        <v>901</v>
      </c>
      <c r="D25" s="33"/>
      <c r="E25" s="46">
        <v>14.830000000000002</v>
      </c>
      <c r="F25" s="17">
        <f t="shared" si="0"/>
        <v>1.0568549479055316E-2</v>
      </c>
    </row>
    <row r="26" spans="3:6">
      <c r="C26" s="33" t="s">
        <v>902</v>
      </c>
      <c r="D26" s="33"/>
      <c r="E26" s="46">
        <v>13.44</v>
      </c>
      <c r="F26" s="17">
        <f t="shared" si="0"/>
        <v>9.5779706674648298E-3</v>
      </c>
    </row>
    <row r="27" spans="3:6">
      <c r="C27" s="33" t="s">
        <v>185</v>
      </c>
      <c r="D27" s="33"/>
      <c r="E27" s="46">
        <v>13.41</v>
      </c>
      <c r="F27" s="17">
        <f t="shared" si="0"/>
        <v>9.5565912686535262E-3</v>
      </c>
    </row>
    <row r="28" spans="3:6">
      <c r="C28" s="33" t="s">
        <v>903</v>
      </c>
      <c r="D28" s="33"/>
      <c r="E28" s="46">
        <v>13.1</v>
      </c>
      <c r="F28" s="17">
        <f t="shared" si="0"/>
        <v>9.3356708142700359E-3</v>
      </c>
    </row>
    <row r="29" spans="3:6">
      <c r="C29" s="33" t="s">
        <v>293</v>
      </c>
      <c r="D29" s="33"/>
      <c r="E29" s="46">
        <v>12.02</v>
      </c>
      <c r="F29" s="17">
        <f t="shared" si="0"/>
        <v>8.5660124570630398E-3</v>
      </c>
    </row>
    <row r="30" spans="3:6">
      <c r="C30" s="33" t="s">
        <v>148</v>
      </c>
      <c r="D30" s="33"/>
      <c r="E30" s="46">
        <v>11.79</v>
      </c>
      <c r="F30" s="17">
        <f t="shared" si="0"/>
        <v>8.4021037328430321E-3</v>
      </c>
    </row>
    <row r="31" spans="3:6">
      <c r="C31" s="33" t="s">
        <v>249</v>
      </c>
      <c r="D31" s="33"/>
      <c r="E31" s="46">
        <v>10.66</v>
      </c>
      <c r="F31" s="17">
        <f t="shared" si="0"/>
        <v>7.5968130442838613E-3</v>
      </c>
    </row>
    <row r="32" spans="3:6">
      <c r="C32" s="33" t="s">
        <v>942</v>
      </c>
      <c r="D32" s="33"/>
      <c r="E32" s="46">
        <v>10.38</v>
      </c>
      <c r="F32" s="17">
        <f t="shared" si="0"/>
        <v>7.397271988711678E-3</v>
      </c>
    </row>
    <row r="33" spans="3:6">
      <c r="C33" s="33" t="s">
        <v>874</v>
      </c>
      <c r="D33" s="33"/>
      <c r="E33" s="46">
        <v>10.220000000000001</v>
      </c>
      <c r="F33" s="17">
        <f t="shared" si="0"/>
        <v>7.2832485283847153E-3</v>
      </c>
    </row>
    <row r="34" spans="3:6">
      <c r="C34" s="33" t="s">
        <v>206</v>
      </c>
      <c r="D34" s="33"/>
      <c r="E34" s="46">
        <v>10.209999999999999</v>
      </c>
      <c r="F34" s="17">
        <f t="shared" si="0"/>
        <v>7.2761220621142793E-3</v>
      </c>
    </row>
    <row r="35" spans="3:6">
      <c r="C35" s="33" t="s">
        <v>291</v>
      </c>
      <c r="D35" s="33"/>
      <c r="E35" s="46">
        <v>10.15</v>
      </c>
      <c r="F35" s="17">
        <f t="shared" si="0"/>
        <v>7.2333632644916695E-3</v>
      </c>
    </row>
    <row r="36" spans="3:6">
      <c r="C36" s="33" t="s">
        <v>844</v>
      </c>
      <c r="D36" s="33"/>
      <c r="E36" s="46">
        <v>9.4</v>
      </c>
      <c r="F36" s="17">
        <f t="shared" si="0"/>
        <v>6.698878294209034E-3</v>
      </c>
    </row>
    <row r="37" spans="3:6">
      <c r="C37" s="33" t="s">
        <v>911</v>
      </c>
      <c r="D37" s="33"/>
      <c r="E37" s="46">
        <v>9.11</v>
      </c>
      <c r="F37" s="17">
        <f t="shared" si="0"/>
        <v>6.4922107723664139E-3</v>
      </c>
    </row>
    <row r="38" spans="3:6">
      <c r="C38" s="33" t="s">
        <v>294</v>
      </c>
      <c r="D38" s="33"/>
      <c r="E38" s="46">
        <v>9.0600000000000023</v>
      </c>
      <c r="F38" s="17">
        <f t="shared" si="0"/>
        <v>6.45657844101424E-3</v>
      </c>
    </row>
    <row r="39" spans="3:6">
      <c r="C39" s="33" t="s">
        <v>141</v>
      </c>
      <c r="D39" s="33"/>
      <c r="E39" s="46">
        <v>8.77</v>
      </c>
      <c r="F39" s="17">
        <f t="shared" si="0"/>
        <v>6.249910919171619E-3</v>
      </c>
    </row>
    <row r="40" spans="3:6">
      <c r="C40" s="33" t="s">
        <v>910</v>
      </c>
      <c r="D40" s="33"/>
      <c r="E40" s="46">
        <v>8.7100000000000009</v>
      </c>
      <c r="F40" s="17">
        <f t="shared" ref="F40:F66" si="1">+E40/E$67</f>
        <v>6.2071521215490092E-3</v>
      </c>
    </row>
    <row r="41" spans="3:6">
      <c r="C41" s="33" t="s">
        <v>850</v>
      </c>
      <c r="D41" s="33"/>
      <c r="E41" s="46">
        <v>7.67</v>
      </c>
      <c r="F41" s="17">
        <f t="shared" si="1"/>
        <v>5.4659996294237536E-3</v>
      </c>
    </row>
    <row r="42" spans="3:6">
      <c r="C42" s="33" t="s">
        <v>129</v>
      </c>
      <c r="D42" s="33"/>
      <c r="E42" s="46">
        <v>7.44</v>
      </c>
      <c r="F42" s="17">
        <f t="shared" si="1"/>
        <v>5.3020909052037459E-3</v>
      </c>
    </row>
    <row r="43" spans="3:6">
      <c r="C43" s="33" t="s">
        <v>899</v>
      </c>
      <c r="D43" s="33"/>
      <c r="E43" s="46">
        <v>7.09</v>
      </c>
      <c r="F43" s="17">
        <f t="shared" si="1"/>
        <v>5.0526645857385151E-3</v>
      </c>
    </row>
    <row r="44" spans="3:6">
      <c r="C44" s="33" t="s">
        <v>208</v>
      </c>
      <c r="D44" s="33"/>
      <c r="E44" s="46">
        <v>6.8900000000000006</v>
      </c>
      <c r="F44" s="17">
        <f t="shared" si="1"/>
        <v>4.9101352603298128E-3</v>
      </c>
    </row>
    <row r="45" spans="3:6">
      <c r="C45" s="33" t="s">
        <v>213</v>
      </c>
      <c r="D45" s="33"/>
      <c r="E45" s="46">
        <v>6.08</v>
      </c>
      <c r="F45" s="17">
        <f t="shared" si="1"/>
        <v>4.3328914924245666E-3</v>
      </c>
    </row>
    <row r="46" spans="3:6">
      <c r="C46" s="33" t="s">
        <v>171</v>
      </c>
      <c r="D46" s="33"/>
      <c r="E46" s="46">
        <v>5.67</v>
      </c>
      <c r="F46" s="17">
        <f t="shared" si="1"/>
        <v>4.0407063753367251E-3</v>
      </c>
    </row>
    <row r="47" spans="3:6">
      <c r="C47" s="33" t="s">
        <v>167</v>
      </c>
      <c r="D47" s="33"/>
      <c r="E47" s="46">
        <v>5.6099999999999994</v>
      </c>
      <c r="F47" s="17">
        <f t="shared" si="1"/>
        <v>3.9979475777141144E-3</v>
      </c>
    </row>
    <row r="48" spans="3:6">
      <c r="C48" s="33" t="s">
        <v>178</v>
      </c>
      <c r="D48" s="33"/>
      <c r="E48" s="46">
        <v>5.6099999999999994</v>
      </c>
      <c r="F48" s="17">
        <f t="shared" si="1"/>
        <v>3.9979475777141144E-3</v>
      </c>
    </row>
    <row r="49" spans="3:6">
      <c r="C49" s="33" t="s">
        <v>909</v>
      </c>
      <c r="D49" s="33"/>
      <c r="E49" s="46">
        <v>4.38</v>
      </c>
      <c r="F49" s="17">
        <f t="shared" si="1"/>
        <v>3.121392226450592E-3</v>
      </c>
    </row>
    <row r="50" spans="3:6">
      <c r="C50" s="33" t="s">
        <v>949</v>
      </c>
      <c r="D50" s="33"/>
      <c r="E50" s="46">
        <v>4.0999999999999996</v>
      </c>
      <c r="F50" s="17">
        <f t="shared" si="1"/>
        <v>2.9218511708784078E-3</v>
      </c>
    </row>
    <row r="51" spans="3:6">
      <c r="C51" s="33" t="s">
        <v>907</v>
      </c>
      <c r="D51" s="33"/>
      <c r="E51" s="46">
        <v>4.01</v>
      </c>
      <c r="F51" s="17">
        <f t="shared" si="1"/>
        <v>2.8577129744444918E-3</v>
      </c>
    </row>
    <row r="52" spans="3:6">
      <c r="C52" s="33" t="s">
        <v>859</v>
      </c>
      <c r="D52" s="33"/>
      <c r="E52" s="46">
        <v>3.91</v>
      </c>
      <c r="F52" s="17">
        <f t="shared" si="1"/>
        <v>2.7864483117401406E-3</v>
      </c>
    </row>
    <row r="53" spans="3:6">
      <c r="C53" s="33" t="s">
        <v>193</v>
      </c>
      <c r="D53" s="33"/>
      <c r="E53" s="46">
        <v>3.3500000000000005</v>
      </c>
      <c r="F53" s="17">
        <f t="shared" si="1"/>
        <v>2.3873662005957728E-3</v>
      </c>
    </row>
    <row r="54" spans="3:6">
      <c r="C54" s="33" t="s">
        <v>852</v>
      </c>
      <c r="D54" s="33"/>
      <c r="E54" s="46">
        <v>2.83</v>
      </c>
      <c r="F54" s="17">
        <f t="shared" si="1"/>
        <v>2.0167899545331454E-3</v>
      </c>
    </row>
    <row r="55" spans="3:6">
      <c r="C55" s="33" t="s">
        <v>290</v>
      </c>
      <c r="D55" s="33"/>
      <c r="E55" s="46">
        <v>2.58</v>
      </c>
      <c r="F55" s="17">
        <f t="shared" si="1"/>
        <v>1.8386282977722666E-3</v>
      </c>
    </row>
    <row r="56" spans="3:6">
      <c r="C56" s="33" t="s">
        <v>904</v>
      </c>
      <c r="D56" s="33"/>
      <c r="E56" s="46">
        <v>2.0299999999999998</v>
      </c>
      <c r="F56" s="17">
        <f t="shared" si="1"/>
        <v>1.4466726528983337E-3</v>
      </c>
    </row>
    <row r="57" spans="3:6">
      <c r="C57" s="33" t="s">
        <v>292</v>
      </c>
      <c r="D57" s="33"/>
      <c r="E57" s="46">
        <v>1.6399999999999997</v>
      </c>
      <c r="F57" s="17">
        <f t="shared" si="1"/>
        <v>1.168740468351363E-3</v>
      </c>
    </row>
    <row r="58" spans="3:6">
      <c r="C58" s="33" t="s">
        <v>906</v>
      </c>
      <c r="D58" s="33"/>
      <c r="E58" s="46">
        <v>1.6300000000000003</v>
      </c>
      <c r="F58" s="17">
        <f t="shared" si="1"/>
        <v>1.1616140020809284E-3</v>
      </c>
    </row>
    <row r="59" spans="3:6">
      <c r="C59" s="33" t="s">
        <v>954</v>
      </c>
      <c r="D59" s="33"/>
      <c r="E59" s="46">
        <v>1.07</v>
      </c>
      <c r="F59" s="17">
        <f t="shared" si="1"/>
        <v>7.625318909365602E-4</v>
      </c>
    </row>
    <row r="60" spans="3:6">
      <c r="C60" s="33" t="s">
        <v>120</v>
      </c>
      <c r="D60" s="33"/>
      <c r="E60" s="46">
        <v>0.98</v>
      </c>
      <c r="F60" s="17">
        <f t="shared" si="1"/>
        <v>6.9839369450264393E-4</v>
      </c>
    </row>
    <row r="61" spans="3:6">
      <c r="C61" s="33" t="s">
        <v>69</v>
      </c>
      <c r="D61" s="33"/>
      <c r="E61" s="46">
        <v>0.92999999999999994</v>
      </c>
      <c r="F61" s="17">
        <f t="shared" si="1"/>
        <v>6.6276136315046813E-4</v>
      </c>
    </row>
    <row r="62" spans="3:6">
      <c r="C62" s="33" t="s">
        <v>287</v>
      </c>
      <c r="D62" s="33"/>
      <c r="E62" s="46">
        <v>0.7</v>
      </c>
      <c r="F62" s="17">
        <f t="shared" si="1"/>
        <v>4.988526389304599E-4</v>
      </c>
    </row>
    <row r="63" spans="3:6">
      <c r="C63" s="33" t="s">
        <v>85</v>
      </c>
      <c r="D63" s="33"/>
      <c r="E63" s="46">
        <v>0.55000000000000004</v>
      </c>
      <c r="F63" s="17">
        <f t="shared" si="1"/>
        <v>3.9195564487393283E-4</v>
      </c>
    </row>
    <row r="64" spans="3:6">
      <c r="C64" s="33" t="s">
        <v>82</v>
      </c>
      <c r="D64" s="33"/>
      <c r="E64" s="46">
        <v>0.47</v>
      </c>
      <c r="F64" s="17">
        <f t="shared" si="1"/>
        <v>3.3494391471045162E-4</v>
      </c>
    </row>
    <row r="65" spans="3:6">
      <c r="C65" s="33" t="s">
        <v>880</v>
      </c>
      <c r="D65" s="33"/>
      <c r="E65" s="46">
        <v>7.0000000000000007E-2</v>
      </c>
      <c r="F65" s="17">
        <f t="shared" si="1"/>
        <v>4.9885263893046E-5</v>
      </c>
    </row>
    <row r="66" spans="3:6">
      <c r="C66" s="33" t="s">
        <v>857</v>
      </c>
      <c r="D66" s="33"/>
      <c r="E66" s="46">
        <v>0</v>
      </c>
      <c r="F66" s="17">
        <f t="shared" si="1"/>
        <v>0</v>
      </c>
    </row>
    <row r="67" spans="3:6">
      <c r="C67" s="327" t="s">
        <v>260</v>
      </c>
      <c r="D67" s="327"/>
      <c r="E67" s="37">
        <f>SUM(E8:E66)</f>
        <v>1403.22</v>
      </c>
      <c r="F67" s="38">
        <f>SUM(F8:F66)</f>
        <v>0.99999999999999911</v>
      </c>
    </row>
  </sheetData>
  <sortState xmlns:xlrd2="http://schemas.microsoft.com/office/spreadsheetml/2017/richdata2" ref="C8:F66">
    <sortCondition descending="1" ref="F8:F66"/>
  </sortState>
  <mergeCells count="3">
    <mergeCell ref="C5:E5"/>
    <mergeCell ref="C67:D67"/>
    <mergeCell ref="C7:D7"/>
  </mergeCells>
  <conditionalFormatting sqref="F67">
    <cfRule type="dataBar" priority="1">
      <dataBar>
        <cfvo type="min"/>
        <cfvo type="max"/>
        <color rgb="FF63C384"/>
      </dataBar>
      <extLst>
        <ext xmlns:x14="http://schemas.microsoft.com/office/spreadsheetml/2009/9/main" uri="{B025F937-C7B1-47D3-B67F-A62EFF666E3E}">
          <x14:id>{230C7BE1-E4FF-47AC-BE77-1FB4010DC5D5}</x14:id>
        </ext>
      </extLst>
    </cfRule>
  </conditionalFormatting>
  <conditionalFormatting sqref="F8:F66">
    <cfRule type="dataBar" priority="2">
      <dataBar>
        <cfvo type="min"/>
        <cfvo type="max"/>
        <color rgb="FF63C384"/>
      </dataBar>
      <extLst>
        <ext xmlns:x14="http://schemas.microsoft.com/office/spreadsheetml/2009/9/main" uri="{B025F937-C7B1-47D3-B67F-A62EFF666E3E}">
          <x14:id>{EDB7F6C7-EDBD-4003-9CA1-B01BD2F223AE}</x14:id>
        </ext>
      </extLst>
    </cfRule>
  </conditionalFormatting>
  <pageMargins left="0.7" right="0.7" top="0.75" bottom="0.75" header="0.3" footer="0.3"/>
  <pageSetup orientation="portrait" horizontalDpi="1200" verticalDpi="1200" r:id="rId1"/>
  <drawing r:id="rId2"/>
  <extLst>
    <ext xmlns:x14="http://schemas.microsoft.com/office/spreadsheetml/2009/9/main" uri="{78C0D931-6437-407d-A8EE-F0AAD7539E65}">
      <x14:conditionalFormattings>
        <x14:conditionalFormatting xmlns:xm="http://schemas.microsoft.com/office/excel/2006/main">
          <x14:cfRule type="dataBar" id="{230C7BE1-E4FF-47AC-BE77-1FB4010DC5D5}">
            <x14:dataBar minLength="0" maxLength="100" border="1" negativeBarBorderColorSameAsPositive="0">
              <x14:cfvo type="autoMin"/>
              <x14:cfvo type="autoMax"/>
              <x14:borderColor rgb="FF63C384"/>
              <x14:negativeFillColor rgb="FFFF0000"/>
              <x14:negativeBorderColor rgb="FFFF0000"/>
              <x14:axisColor rgb="FF000000"/>
            </x14:dataBar>
          </x14:cfRule>
          <xm:sqref>F67</xm:sqref>
        </x14:conditionalFormatting>
        <x14:conditionalFormatting xmlns:xm="http://schemas.microsoft.com/office/excel/2006/main">
          <x14:cfRule type="dataBar" id="{EDB7F6C7-EDBD-4003-9CA1-B01BD2F223AE}">
            <x14:dataBar minLength="0" maxLength="100" border="1" negativeBarBorderColorSameAsPositive="0">
              <x14:cfvo type="autoMin"/>
              <x14:cfvo type="autoMax"/>
              <x14:borderColor rgb="FF63C384"/>
              <x14:negativeFillColor rgb="FFFF0000"/>
              <x14:negativeBorderColor rgb="FFFF0000"/>
              <x14:axisColor rgb="FF000000"/>
            </x14:dataBar>
          </x14:cfRule>
          <xm:sqref>F8:F66</xm:sqref>
        </x14:conditionalFormatting>
      </x14:conditionalFormattings>
    </ext>
  </extLs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55BDDB-F26E-4B52-B766-5FA910883787}">
  <dimension ref="B2:F30"/>
  <sheetViews>
    <sheetView showGridLines="0" showRowColHeaders="0" workbookViewId="0">
      <selection activeCell="B4" sqref="B4"/>
    </sheetView>
  </sheetViews>
  <sheetFormatPr baseColWidth="10" defaultRowHeight="15"/>
  <cols>
    <col min="1" max="1" width="3.28515625" customWidth="1"/>
    <col min="2" max="2" width="6.28515625" customWidth="1"/>
    <col min="3" max="3" width="35.5703125" customWidth="1"/>
    <col min="4" max="4" width="10.140625" customWidth="1"/>
    <col min="5" max="5" width="20.7109375" customWidth="1"/>
    <col min="6" max="6" width="13.28515625" customWidth="1"/>
  </cols>
  <sheetData>
    <row r="2" spans="2:6">
      <c r="B2" s="2" t="s">
        <v>828</v>
      </c>
    </row>
    <row r="3" spans="2:6" ht="21.6" customHeight="1" thickBot="1">
      <c r="B3" s="42">
        <v>2022</v>
      </c>
      <c r="C3" s="6"/>
      <c r="E3" s="43"/>
      <c r="F3" s="43"/>
    </row>
    <row r="4" spans="2:6" ht="15.75" thickTop="1">
      <c r="D4" s="1"/>
    </row>
    <row r="5" spans="2:6" ht="48.6" customHeight="1">
      <c r="C5" s="326" t="s">
        <v>275</v>
      </c>
      <c r="D5" s="326"/>
      <c r="E5" s="326"/>
    </row>
    <row r="6" spans="2:6" ht="6" customHeight="1" thickBot="1">
      <c r="C6" s="11"/>
    </row>
    <row r="7" spans="2:6" ht="54" customHeight="1" thickTop="1" thickBot="1">
      <c r="C7" s="328" t="s">
        <v>266</v>
      </c>
      <c r="D7" s="329"/>
      <c r="E7" s="216" t="s">
        <v>272</v>
      </c>
      <c r="F7" s="32" t="s">
        <v>14</v>
      </c>
    </row>
    <row r="8" spans="2:6" ht="15.75" thickTop="1">
      <c r="C8" s="33" t="s">
        <v>40</v>
      </c>
      <c r="D8" s="33"/>
      <c r="E8" s="46">
        <v>42.42</v>
      </c>
      <c r="F8" s="17">
        <f t="shared" ref="F8:F29" si="0">+E8/E$30</f>
        <v>0.22577039757304806</v>
      </c>
    </row>
    <row r="9" spans="2:6">
      <c r="C9" s="33" t="s">
        <v>880</v>
      </c>
      <c r="D9" s="33"/>
      <c r="E9" s="46">
        <v>28.94</v>
      </c>
      <c r="F9" s="17">
        <f t="shared" si="0"/>
        <v>0.15402629197934961</v>
      </c>
    </row>
    <row r="10" spans="2:6">
      <c r="C10" s="33" t="s">
        <v>165</v>
      </c>
      <c r="D10" s="33"/>
      <c r="E10" s="46">
        <v>25.44</v>
      </c>
      <c r="F10" s="17">
        <f t="shared" si="0"/>
        <v>0.13539837138751395</v>
      </c>
    </row>
    <row r="11" spans="2:6">
      <c r="C11" s="33" t="s">
        <v>143</v>
      </c>
      <c r="D11" s="33"/>
      <c r="E11" s="46">
        <v>17.66</v>
      </c>
      <c r="F11" s="17">
        <f t="shared" si="0"/>
        <v>9.3991165043376443E-2</v>
      </c>
    </row>
    <row r="12" spans="2:6">
      <c r="C12" s="33" t="s">
        <v>153</v>
      </c>
      <c r="D12" s="33"/>
      <c r="E12" s="46">
        <v>14.17</v>
      </c>
      <c r="F12" s="17">
        <f t="shared" si="0"/>
        <v>7.5416467081803176E-2</v>
      </c>
    </row>
    <row r="13" spans="2:6">
      <c r="C13" s="33" t="s">
        <v>861</v>
      </c>
      <c r="D13" s="33"/>
      <c r="E13" s="46">
        <v>13.19</v>
      </c>
      <c r="F13" s="17">
        <f t="shared" si="0"/>
        <v>7.0200649316089186E-2</v>
      </c>
    </row>
    <row r="14" spans="2:6">
      <c r="C14" s="33" t="s">
        <v>154</v>
      </c>
      <c r="D14" s="33"/>
      <c r="E14" s="46">
        <v>11.87</v>
      </c>
      <c r="F14" s="17">
        <f t="shared" si="0"/>
        <v>6.3175262121454037E-2</v>
      </c>
    </row>
    <row r="15" spans="2:6">
      <c r="C15" s="33" t="s">
        <v>146</v>
      </c>
      <c r="D15" s="33"/>
      <c r="E15" s="46">
        <v>9.82</v>
      </c>
      <c r="F15" s="17">
        <f t="shared" si="0"/>
        <v>5.2264622917664587E-2</v>
      </c>
    </row>
    <row r="16" spans="2:6">
      <c r="C16" s="33" t="s">
        <v>74</v>
      </c>
      <c r="D16" s="33"/>
      <c r="E16" s="46">
        <v>5.31</v>
      </c>
      <c r="F16" s="17">
        <f t="shared" si="0"/>
        <v>2.8261216669327793E-2</v>
      </c>
    </row>
    <row r="17" spans="3:6">
      <c r="C17" s="33" t="s">
        <v>206</v>
      </c>
      <c r="D17" s="33"/>
      <c r="E17" s="46">
        <v>4.5299999999999994</v>
      </c>
      <c r="F17" s="17">
        <f t="shared" si="0"/>
        <v>2.4109851508861562E-2</v>
      </c>
    </row>
    <row r="18" spans="3:6">
      <c r="C18" s="33" t="s">
        <v>178</v>
      </c>
      <c r="D18" s="33"/>
      <c r="E18" s="46">
        <v>2.7699999999999996</v>
      </c>
      <c r="F18" s="17">
        <f t="shared" si="0"/>
        <v>1.4742668582681353E-2</v>
      </c>
    </row>
    <row r="19" spans="3:6">
      <c r="C19" s="33" t="s">
        <v>946</v>
      </c>
      <c r="D19" s="33"/>
      <c r="E19" s="46">
        <v>2.31</v>
      </c>
      <c r="F19" s="17">
        <f t="shared" si="0"/>
        <v>1.2294427590611527E-2</v>
      </c>
    </row>
    <row r="20" spans="3:6">
      <c r="C20" s="33" t="s">
        <v>901</v>
      </c>
      <c r="D20" s="33"/>
      <c r="E20" s="46">
        <v>2.1800000000000002</v>
      </c>
      <c r="F20" s="17">
        <f t="shared" si="0"/>
        <v>1.1602533397200489E-2</v>
      </c>
    </row>
    <row r="21" spans="3:6">
      <c r="C21" s="33" t="s">
        <v>294</v>
      </c>
      <c r="D21" s="33"/>
      <c r="E21" s="46">
        <v>2.0499999999999998</v>
      </c>
      <c r="F21" s="17">
        <f t="shared" si="0"/>
        <v>1.0910639203789449E-2</v>
      </c>
    </row>
    <row r="22" spans="3:6">
      <c r="C22" s="33" t="s">
        <v>859</v>
      </c>
      <c r="D22" s="33"/>
      <c r="E22" s="46">
        <v>1.76</v>
      </c>
      <c r="F22" s="17">
        <f t="shared" si="0"/>
        <v>9.3671829261802106E-3</v>
      </c>
    </row>
    <row r="23" spans="3:6">
      <c r="C23" s="33" t="s">
        <v>249</v>
      </c>
      <c r="D23" s="33"/>
      <c r="E23" s="46">
        <v>1.71</v>
      </c>
      <c r="F23" s="17">
        <f t="shared" si="0"/>
        <v>9.1010697748682735E-3</v>
      </c>
    </row>
    <row r="24" spans="3:6">
      <c r="C24" s="33" t="s">
        <v>69</v>
      </c>
      <c r="D24" s="33"/>
      <c r="E24" s="46">
        <v>0.97</v>
      </c>
      <c r="F24" s="17">
        <f t="shared" si="0"/>
        <v>5.1625951354515934E-3</v>
      </c>
    </row>
    <row r="25" spans="3:6">
      <c r="C25" s="33" t="s">
        <v>208</v>
      </c>
      <c r="D25" s="33"/>
      <c r="E25" s="46">
        <v>0.79</v>
      </c>
      <c r="F25" s="17">
        <f t="shared" si="0"/>
        <v>4.2045877907286181E-3</v>
      </c>
    </row>
    <row r="26" spans="3:6">
      <c r="C26" s="33" t="s">
        <v>947</v>
      </c>
      <c r="D26" s="33"/>
      <c r="E26" s="46">
        <v>0</v>
      </c>
      <c r="F26" s="17">
        <f t="shared" si="0"/>
        <v>0</v>
      </c>
    </row>
    <row r="27" spans="3:6">
      <c r="C27" s="33" t="s">
        <v>193</v>
      </c>
      <c r="D27" s="33"/>
      <c r="E27" s="46">
        <v>0</v>
      </c>
      <c r="F27" s="17">
        <f t="shared" si="0"/>
        <v>0</v>
      </c>
    </row>
    <row r="28" spans="3:6">
      <c r="C28" s="33" t="s">
        <v>949</v>
      </c>
      <c r="D28" s="33"/>
      <c r="E28" s="46">
        <v>0</v>
      </c>
      <c r="F28" s="17">
        <f t="shared" si="0"/>
        <v>0</v>
      </c>
    </row>
    <row r="29" spans="3:6">
      <c r="C29" s="33" t="s">
        <v>911</v>
      </c>
      <c r="D29" s="33"/>
      <c r="E29" s="46">
        <v>0</v>
      </c>
      <c r="F29" s="17">
        <f t="shared" si="0"/>
        <v>0</v>
      </c>
    </row>
    <row r="30" spans="3:6">
      <c r="C30" s="327" t="s">
        <v>260</v>
      </c>
      <c r="D30" s="327"/>
      <c r="E30" s="37">
        <f>SUM(E8:E29)</f>
        <v>187.89000000000001</v>
      </c>
      <c r="F30" s="38">
        <f>SUM(F8:F29)</f>
        <v>0.99999999999999989</v>
      </c>
    </row>
  </sheetData>
  <sortState xmlns:xlrd2="http://schemas.microsoft.com/office/spreadsheetml/2017/richdata2" ref="C8:F29">
    <sortCondition descending="1" ref="F8:F29"/>
  </sortState>
  <mergeCells count="3">
    <mergeCell ref="C5:E5"/>
    <mergeCell ref="C30:D30"/>
    <mergeCell ref="C7:D7"/>
  </mergeCells>
  <conditionalFormatting sqref="F30">
    <cfRule type="dataBar" priority="1">
      <dataBar>
        <cfvo type="min"/>
        <cfvo type="max"/>
        <color rgb="FF63C384"/>
      </dataBar>
      <extLst>
        <ext xmlns:x14="http://schemas.microsoft.com/office/spreadsheetml/2009/9/main" uri="{B025F937-C7B1-47D3-B67F-A62EFF666E3E}">
          <x14:id>{840FD049-D4E4-404D-85C1-AA80FCDC8496}</x14:id>
        </ext>
      </extLst>
    </cfRule>
  </conditionalFormatting>
  <conditionalFormatting sqref="F8:F29">
    <cfRule type="dataBar" priority="5">
      <dataBar>
        <cfvo type="min"/>
        <cfvo type="max"/>
        <color rgb="FF63C384"/>
      </dataBar>
      <extLst>
        <ext xmlns:x14="http://schemas.microsoft.com/office/spreadsheetml/2009/9/main" uri="{B025F937-C7B1-47D3-B67F-A62EFF666E3E}">
          <x14:id>{F261C7B4-A93E-47C1-86A3-DAE2EABE8898}</x14:id>
        </ext>
      </extLst>
    </cfRule>
  </conditionalFormatting>
  <pageMargins left="0.7" right="0.7" top="0.75" bottom="0.75" header="0.3" footer="0.3"/>
  <pageSetup orientation="portrait" horizontalDpi="1200" verticalDpi="1200" r:id="rId1"/>
  <drawing r:id="rId2"/>
  <extLst>
    <ext xmlns:x14="http://schemas.microsoft.com/office/spreadsheetml/2009/9/main" uri="{78C0D931-6437-407d-A8EE-F0AAD7539E65}">
      <x14:conditionalFormattings>
        <x14:conditionalFormatting xmlns:xm="http://schemas.microsoft.com/office/excel/2006/main">
          <x14:cfRule type="dataBar" id="{840FD049-D4E4-404D-85C1-AA80FCDC8496}">
            <x14:dataBar minLength="0" maxLength="100" border="1" negativeBarBorderColorSameAsPositive="0">
              <x14:cfvo type="autoMin"/>
              <x14:cfvo type="autoMax"/>
              <x14:borderColor rgb="FF63C384"/>
              <x14:negativeFillColor rgb="FFFF0000"/>
              <x14:negativeBorderColor rgb="FFFF0000"/>
              <x14:axisColor rgb="FF000000"/>
            </x14:dataBar>
          </x14:cfRule>
          <xm:sqref>F30</xm:sqref>
        </x14:conditionalFormatting>
        <x14:conditionalFormatting xmlns:xm="http://schemas.microsoft.com/office/excel/2006/main">
          <x14:cfRule type="dataBar" id="{F261C7B4-A93E-47C1-86A3-DAE2EABE8898}">
            <x14:dataBar minLength="0" maxLength="100" border="1" negativeBarBorderColorSameAsPositive="0">
              <x14:cfvo type="autoMin"/>
              <x14:cfvo type="autoMax"/>
              <x14:borderColor rgb="FF63C384"/>
              <x14:negativeFillColor rgb="FFFF0000"/>
              <x14:negativeBorderColor rgb="FFFF0000"/>
              <x14:axisColor rgb="FF000000"/>
            </x14:dataBar>
          </x14:cfRule>
          <xm:sqref>F8:F29</xm:sqref>
        </x14:conditionalFormatting>
      </x14:conditionalFormattings>
    </ext>
  </extLs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0DBE78-B7CE-45EC-90AE-3BF4497A4B51}">
  <dimension ref="B2:F32"/>
  <sheetViews>
    <sheetView showGridLines="0" showRowColHeaders="0" workbookViewId="0">
      <selection activeCell="B4" sqref="B4"/>
    </sheetView>
  </sheetViews>
  <sheetFormatPr baseColWidth="10" defaultRowHeight="15"/>
  <cols>
    <col min="1" max="1" width="3.28515625" customWidth="1"/>
    <col min="2" max="2" width="6.28515625" customWidth="1"/>
    <col min="3" max="3" width="35.5703125" customWidth="1"/>
    <col min="4" max="4" width="10.140625" customWidth="1"/>
    <col min="5" max="5" width="20.7109375" customWidth="1"/>
    <col min="6" max="6" width="13.28515625" customWidth="1"/>
  </cols>
  <sheetData>
    <row r="2" spans="2:6">
      <c r="B2" s="2" t="s">
        <v>828</v>
      </c>
    </row>
    <row r="3" spans="2:6" ht="21.6" customHeight="1" thickBot="1">
      <c r="B3" s="42">
        <v>2022</v>
      </c>
      <c r="C3" s="6"/>
      <c r="E3" s="43"/>
      <c r="F3" s="43"/>
    </row>
    <row r="4" spans="2:6" ht="15.75" thickTop="1">
      <c r="D4" s="1"/>
    </row>
    <row r="5" spans="2:6" ht="48.6" customHeight="1">
      <c r="C5" s="326" t="s">
        <v>276</v>
      </c>
      <c r="D5" s="326"/>
      <c r="E5" s="326"/>
    </row>
    <row r="6" spans="2:6" ht="6" customHeight="1" thickBot="1">
      <c r="C6" s="11"/>
    </row>
    <row r="7" spans="2:6" ht="54" customHeight="1" thickTop="1" thickBot="1">
      <c r="C7" s="328" t="s">
        <v>266</v>
      </c>
      <c r="D7" s="329"/>
      <c r="E7" s="216" t="s">
        <v>272</v>
      </c>
      <c r="F7" s="32" t="s">
        <v>14</v>
      </c>
    </row>
    <row r="8" spans="2:6" ht="15.75" thickTop="1">
      <c r="C8" s="33" t="s">
        <v>134</v>
      </c>
      <c r="D8" s="33"/>
      <c r="E8" s="46">
        <v>479.14</v>
      </c>
      <c r="F8" s="17">
        <f t="shared" ref="F8:F31" si="0">+E8/E$32</f>
        <v>0.35988222746323362</v>
      </c>
    </row>
    <row r="9" spans="2:6">
      <c r="C9" s="33" t="s">
        <v>892</v>
      </c>
      <c r="D9" s="33"/>
      <c r="E9" s="46">
        <v>246.08</v>
      </c>
      <c r="F9" s="17">
        <f t="shared" si="0"/>
        <v>0.18483077708843454</v>
      </c>
    </row>
    <row r="10" spans="2:6">
      <c r="C10" s="33" t="s">
        <v>863</v>
      </c>
      <c r="D10" s="33"/>
      <c r="E10" s="46">
        <v>139.61000000000001</v>
      </c>
      <c r="F10" s="17">
        <f t="shared" si="0"/>
        <v>0.10486112154306058</v>
      </c>
    </row>
    <row r="11" spans="2:6">
      <c r="C11" s="33" t="s">
        <v>943</v>
      </c>
      <c r="D11" s="33"/>
      <c r="E11" s="46">
        <v>123.13999999999999</v>
      </c>
      <c r="F11" s="17">
        <f t="shared" si="0"/>
        <v>9.2490498580420299E-2</v>
      </c>
    </row>
    <row r="12" spans="2:6">
      <c r="C12" s="33" t="s">
        <v>876</v>
      </c>
      <c r="D12" s="33"/>
      <c r="E12" s="46">
        <v>122.46000000000001</v>
      </c>
      <c r="F12" s="17">
        <f t="shared" si="0"/>
        <v>9.1979750334239663E-2</v>
      </c>
    </row>
    <row r="13" spans="2:6">
      <c r="C13" s="33" t="s">
        <v>856</v>
      </c>
      <c r="D13" s="33"/>
      <c r="E13" s="46">
        <v>81.680000000000007</v>
      </c>
      <c r="F13" s="17">
        <f t="shared" si="0"/>
        <v>6.134987757064099E-2</v>
      </c>
    </row>
    <row r="14" spans="2:6">
      <c r="C14" s="33" t="s">
        <v>125</v>
      </c>
      <c r="D14" s="33"/>
      <c r="E14" s="46">
        <v>28.71</v>
      </c>
      <c r="F14" s="17">
        <f t="shared" si="0"/>
        <v>2.1564091393892051E-2</v>
      </c>
    </row>
    <row r="15" spans="2:6">
      <c r="C15" s="33" t="s">
        <v>167</v>
      </c>
      <c r="D15" s="33"/>
      <c r="E15" s="46">
        <v>28.200000000000003</v>
      </c>
      <c r="F15" s="17">
        <f t="shared" si="0"/>
        <v>2.118103020925656E-2</v>
      </c>
    </row>
    <row r="16" spans="2:6">
      <c r="C16" s="33" t="s">
        <v>253</v>
      </c>
      <c r="D16" s="33"/>
      <c r="E16" s="46">
        <v>27.75</v>
      </c>
      <c r="F16" s="17">
        <f t="shared" si="0"/>
        <v>2.0843035046342891E-2</v>
      </c>
    </row>
    <row r="17" spans="3:6">
      <c r="C17" s="33" t="s">
        <v>114</v>
      </c>
      <c r="D17" s="33"/>
      <c r="E17" s="46">
        <v>23.98</v>
      </c>
      <c r="F17" s="17">
        <f t="shared" si="0"/>
        <v>1.801138668148838E-2</v>
      </c>
    </row>
    <row r="18" spans="3:6">
      <c r="C18" s="33" t="s">
        <v>129</v>
      </c>
      <c r="D18" s="33"/>
      <c r="E18" s="46">
        <v>14.58</v>
      </c>
      <c r="F18" s="17">
        <f t="shared" si="0"/>
        <v>1.0951043278402859E-2</v>
      </c>
    </row>
    <row r="19" spans="3:6">
      <c r="C19" s="33" t="s">
        <v>905</v>
      </c>
      <c r="D19" s="33"/>
      <c r="E19" s="46">
        <v>4.79</v>
      </c>
      <c r="F19" s="17">
        <f t="shared" si="0"/>
        <v>3.5977707341254936E-3</v>
      </c>
    </row>
    <row r="20" spans="3:6">
      <c r="C20" s="33" t="s">
        <v>249</v>
      </c>
      <c r="D20" s="33"/>
      <c r="E20" s="46">
        <v>1.9</v>
      </c>
      <c r="F20" s="17">
        <f t="shared" si="0"/>
        <v>1.4270906878577113E-3</v>
      </c>
    </row>
    <row r="21" spans="3:6">
      <c r="C21" s="33" t="s">
        <v>901</v>
      </c>
      <c r="D21" s="33"/>
      <c r="E21" s="46">
        <v>1.7899999999999998</v>
      </c>
      <c r="F21" s="17">
        <f t="shared" si="0"/>
        <v>1.3444696480343701E-3</v>
      </c>
    </row>
    <row r="22" spans="3:6">
      <c r="C22" s="33" t="s">
        <v>857</v>
      </c>
      <c r="D22" s="33"/>
      <c r="E22" s="46">
        <v>1.56</v>
      </c>
      <c r="F22" s="17">
        <f t="shared" si="0"/>
        <v>1.1717165647673841E-3</v>
      </c>
    </row>
    <row r="23" spans="3:6">
      <c r="C23" s="33" t="s">
        <v>171</v>
      </c>
      <c r="D23" s="33"/>
      <c r="E23" s="46">
        <v>1.43</v>
      </c>
      <c r="F23" s="17">
        <f t="shared" si="0"/>
        <v>1.0740735177034355E-3</v>
      </c>
    </row>
    <row r="24" spans="3:6">
      <c r="C24" s="33" t="s">
        <v>206</v>
      </c>
      <c r="D24" s="33"/>
      <c r="E24" s="46">
        <v>1.26</v>
      </c>
      <c r="F24" s="17">
        <f t="shared" si="0"/>
        <v>9.4638645615827176E-4</v>
      </c>
    </row>
    <row r="25" spans="3:6">
      <c r="C25" s="33" t="s">
        <v>859</v>
      </c>
      <c r="D25" s="33"/>
      <c r="E25" s="46">
        <v>1.21</v>
      </c>
      <c r="F25" s="17">
        <f t="shared" si="0"/>
        <v>9.0883143805675301E-4</v>
      </c>
    </row>
    <row r="26" spans="3:6">
      <c r="C26" s="33" t="s">
        <v>294</v>
      </c>
      <c r="D26" s="33"/>
      <c r="E26" s="46">
        <v>0.75</v>
      </c>
      <c r="F26" s="17">
        <f t="shared" si="0"/>
        <v>5.6332527152278087E-4</v>
      </c>
    </row>
    <row r="27" spans="3:6">
      <c r="C27" s="33" t="s">
        <v>208</v>
      </c>
      <c r="D27" s="33"/>
      <c r="E27" s="46">
        <v>0.73</v>
      </c>
      <c r="F27" s="17">
        <f t="shared" si="0"/>
        <v>5.4830326428217328E-4</v>
      </c>
    </row>
    <row r="28" spans="3:6">
      <c r="C28" s="33" t="s">
        <v>946</v>
      </c>
      <c r="D28" s="33"/>
      <c r="E28" s="46">
        <v>0.54</v>
      </c>
      <c r="F28" s="17">
        <f t="shared" si="0"/>
        <v>4.0559419549640222E-4</v>
      </c>
    </row>
    <row r="29" spans="3:6">
      <c r="C29" s="33" t="s">
        <v>949</v>
      </c>
      <c r="D29" s="33"/>
      <c r="E29" s="46">
        <v>0.05</v>
      </c>
      <c r="F29" s="17">
        <f t="shared" si="0"/>
        <v>3.7555018101518726E-5</v>
      </c>
    </row>
    <row r="30" spans="3:6">
      <c r="C30" s="33" t="s">
        <v>904</v>
      </c>
      <c r="D30" s="33"/>
      <c r="E30" s="46">
        <v>0.02</v>
      </c>
      <c r="F30" s="17">
        <f t="shared" si="0"/>
        <v>1.502200724060749E-5</v>
      </c>
    </row>
    <row r="31" spans="3:6">
      <c r="C31" s="33" t="s">
        <v>193</v>
      </c>
      <c r="D31" s="33"/>
      <c r="E31" s="46">
        <v>0.02</v>
      </c>
      <c r="F31" s="17">
        <f t="shared" si="0"/>
        <v>1.502200724060749E-5</v>
      </c>
    </row>
    <row r="32" spans="3:6">
      <c r="C32" s="327" t="s">
        <v>260</v>
      </c>
      <c r="D32" s="327"/>
      <c r="E32" s="37">
        <f>SUM(E8:E31)</f>
        <v>1331.38</v>
      </c>
      <c r="F32" s="38">
        <f>SUM(F8:F31)</f>
        <v>0.99999999999999978</v>
      </c>
    </row>
  </sheetData>
  <sortState xmlns:xlrd2="http://schemas.microsoft.com/office/spreadsheetml/2017/richdata2" ref="C8:F31">
    <sortCondition descending="1" ref="F8:F31"/>
  </sortState>
  <mergeCells count="3">
    <mergeCell ref="C5:E5"/>
    <mergeCell ref="C32:D32"/>
    <mergeCell ref="C7:D7"/>
  </mergeCells>
  <conditionalFormatting sqref="F32">
    <cfRule type="dataBar" priority="1">
      <dataBar>
        <cfvo type="min"/>
        <cfvo type="max"/>
        <color rgb="FF63C384"/>
      </dataBar>
      <extLst>
        <ext xmlns:x14="http://schemas.microsoft.com/office/spreadsheetml/2009/9/main" uri="{B025F937-C7B1-47D3-B67F-A62EFF666E3E}">
          <x14:id>{BD6772A8-F67A-477E-947D-A6AE6852C5EB}</x14:id>
        </ext>
      </extLst>
    </cfRule>
  </conditionalFormatting>
  <conditionalFormatting sqref="F8:F31">
    <cfRule type="dataBar" priority="6">
      <dataBar>
        <cfvo type="min"/>
        <cfvo type="max"/>
        <color rgb="FF63C384"/>
      </dataBar>
      <extLst>
        <ext xmlns:x14="http://schemas.microsoft.com/office/spreadsheetml/2009/9/main" uri="{B025F937-C7B1-47D3-B67F-A62EFF666E3E}">
          <x14:id>{ABDAE231-8991-4A90-A089-C3056644B40F}</x14:id>
        </ext>
      </extLst>
    </cfRule>
  </conditionalFormatting>
  <pageMargins left="0.7" right="0.7" top="0.75" bottom="0.75" header="0.3" footer="0.3"/>
  <pageSetup orientation="portrait" horizontalDpi="1200" verticalDpi="1200" r:id="rId1"/>
  <drawing r:id="rId2"/>
  <extLst>
    <ext xmlns:x14="http://schemas.microsoft.com/office/spreadsheetml/2009/9/main" uri="{78C0D931-6437-407d-A8EE-F0AAD7539E65}">
      <x14:conditionalFormattings>
        <x14:conditionalFormatting xmlns:xm="http://schemas.microsoft.com/office/excel/2006/main">
          <x14:cfRule type="dataBar" id="{BD6772A8-F67A-477E-947D-A6AE6852C5EB}">
            <x14:dataBar minLength="0" maxLength="100" border="1" negativeBarBorderColorSameAsPositive="0">
              <x14:cfvo type="autoMin"/>
              <x14:cfvo type="autoMax"/>
              <x14:borderColor rgb="FF63C384"/>
              <x14:negativeFillColor rgb="FFFF0000"/>
              <x14:negativeBorderColor rgb="FFFF0000"/>
              <x14:axisColor rgb="FF000000"/>
            </x14:dataBar>
          </x14:cfRule>
          <xm:sqref>F32</xm:sqref>
        </x14:conditionalFormatting>
        <x14:conditionalFormatting xmlns:xm="http://schemas.microsoft.com/office/excel/2006/main">
          <x14:cfRule type="dataBar" id="{ABDAE231-8991-4A90-A089-C3056644B40F}">
            <x14:dataBar minLength="0" maxLength="100" border="1" negativeBarBorderColorSameAsPositive="0">
              <x14:cfvo type="autoMin"/>
              <x14:cfvo type="autoMax"/>
              <x14:borderColor rgb="FF63C384"/>
              <x14:negativeFillColor rgb="FFFF0000"/>
              <x14:negativeBorderColor rgb="FFFF0000"/>
              <x14:axisColor rgb="FF000000"/>
            </x14:dataBar>
          </x14:cfRule>
          <xm:sqref>F8:F31</xm:sqref>
        </x14:conditionalFormatting>
      </x14:conditionalFormatting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C4BAC5-4875-4493-BF74-252BF342EE47}">
  <dimension ref="B2:F24"/>
  <sheetViews>
    <sheetView showGridLines="0" showRowColHeaders="0" workbookViewId="0">
      <selection activeCell="B4" sqref="B4"/>
    </sheetView>
  </sheetViews>
  <sheetFormatPr baseColWidth="10" defaultRowHeight="15"/>
  <cols>
    <col min="1" max="1" width="3.28515625" customWidth="1"/>
    <col min="2" max="2" width="6.28515625" customWidth="1"/>
    <col min="3" max="3" width="37.7109375" customWidth="1"/>
    <col min="4" max="4" width="19.85546875" customWidth="1"/>
    <col min="5" max="5" width="13.28515625" customWidth="1"/>
  </cols>
  <sheetData>
    <row r="2" spans="2:6">
      <c r="B2" s="2" t="s">
        <v>828</v>
      </c>
    </row>
    <row r="3" spans="2:6" ht="21.6" customHeight="1" thickBot="1">
      <c r="B3" s="42">
        <v>2022</v>
      </c>
      <c r="C3" s="6"/>
      <c r="D3" s="6"/>
      <c r="E3" s="6"/>
      <c r="F3" s="6"/>
    </row>
    <row r="4" spans="2:6" ht="15.75" thickTop="1"/>
    <row r="5" spans="2:6" ht="48.6" customHeight="1">
      <c r="C5" s="326" t="s">
        <v>692</v>
      </c>
      <c r="D5" s="326"/>
    </row>
    <row r="6" spans="2:6" ht="6" customHeight="1">
      <c r="C6" s="11"/>
    </row>
    <row r="7" spans="2:6" ht="63" customHeight="1">
      <c r="C7" s="214" t="s">
        <v>266</v>
      </c>
      <c r="D7" s="216" t="s">
        <v>270</v>
      </c>
      <c r="E7" s="216" t="s">
        <v>14</v>
      </c>
      <c r="F7" s="215" t="s">
        <v>273</v>
      </c>
    </row>
    <row r="8" spans="2:6">
      <c r="C8" s="33" t="s">
        <v>26</v>
      </c>
      <c r="D8" s="46">
        <v>2127.35</v>
      </c>
      <c r="E8" s="47">
        <f t="shared" ref="E8:E23" si="0">+D8/D$24</f>
        <v>0.79133064516129037</v>
      </c>
      <c r="F8" s="46">
        <v>84</v>
      </c>
    </row>
    <row r="9" spans="2:6">
      <c r="C9" s="33" t="s">
        <v>16</v>
      </c>
      <c r="D9" s="46">
        <v>171.79999999999998</v>
      </c>
      <c r="E9" s="47">
        <f t="shared" si="0"/>
        <v>6.3906082609213183E-2</v>
      </c>
      <c r="F9" s="46">
        <v>15</v>
      </c>
    </row>
    <row r="10" spans="2:6">
      <c r="C10" s="33" t="s">
        <v>23</v>
      </c>
      <c r="D10" s="46">
        <v>84.330000000000013</v>
      </c>
      <c r="E10" s="47">
        <f t="shared" si="0"/>
        <v>3.136903344839901E-2</v>
      </c>
      <c r="F10" s="46">
        <v>207</v>
      </c>
    </row>
    <row r="11" spans="2:6">
      <c r="C11" s="33" t="s">
        <v>37</v>
      </c>
      <c r="D11" s="46">
        <v>81.58</v>
      </c>
      <c r="E11" s="47">
        <f t="shared" si="0"/>
        <v>3.0346089751220096E-2</v>
      </c>
      <c r="F11" s="46">
        <v>7</v>
      </c>
    </row>
    <row r="12" spans="2:6">
      <c r="C12" s="33" t="s">
        <v>191</v>
      </c>
      <c r="D12" s="46">
        <v>43.809999999999995</v>
      </c>
      <c r="E12" s="47">
        <f t="shared" si="0"/>
        <v>1.6296423044875611E-2</v>
      </c>
      <c r="F12" s="46">
        <v>11</v>
      </c>
    </row>
    <row r="13" spans="2:6">
      <c r="C13" s="33" t="s">
        <v>197</v>
      </c>
      <c r="D13" s="46">
        <v>40.25</v>
      </c>
      <c r="E13" s="47">
        <f t="shared" si="0"/>
        <v>1.4972175931436736E-2</v>
      </c>
      <c r="F13" s="46">
        <v>6</v>
      </c>
    </row>
    <row r="14" spans="2:6">
      <c r="C14" s="33" t="s">
        <v>115</v>
      </c>
      <c r="D14" s="46">
        <v>32.17</v>
      </c>
      <c r="E14" s="47">
        <f t="shared" si="0"/>
        <v>1.1966581359361983E-2</v>
      </c>
      <c r="F14" s="46">
        <v>4</v>
      </c>
    </row>
    <row r="15" spans="2:6">
      <c r="C15" s="33" t="s">
        <v>186</v>
      </c>
      <c r="D15" s="46">
        <v>23.42</v>
      </c>
      <c r="E15" s="47">
        <f t="shared" si="0"/>
        <v>8.7117605047018227E-3</v>
      </c>
      <c r="F15" s="46">
        <v>6</v>
      </c>
    </row>
    <row r="16" spans="2:6">
      <c r="C16" s="33" t="s">
        <v>58</v>
      </c>
      <c r="D16" s="46">
        <v>21.27</v>
      </c>
      <c r="E16" s="47">
        <f t="shared" si="0"/>
        <v>7.9120045232710396E-3</v>
      </c>
      <c r="F16" s="46">
        <v>16</v>
      </c>
    </row>
    <row r="17" spans="3:6">
      <c r="C17" s="33" t="s">
        <v>214</v>
      </c>
      <c r="D17" s="46">
        <v>19.239999999999998</v>
      </c>
      <c r="E17" s="47">
        <f t="shared" si="0"/>
        <v>7.1568860849898826E-3</v>
      </c>
      <c r="F17" s="46">
        <v>24</v>
      </c>
    </row>
    <row r="18" spans="3:6">
      <c r="C18" s="33" t="s">
        <v>246</v>
      </c>
      <c r="D18" s="46">
        <v>17.669999999999998</v>
      </c>
      <c r="E18" s="47">
        <f t="shared" si="0"/>
        <v>6.5728782287822881E-3</v>
      </c>
      <c r="F18" s="46">
        <v>3</v>
      </c>
    </row>
    <row r="19" spans="3:6">
      <c r="C19" s="33" t="s">
        <v>941</v>
      </c>
      <c r="D19" s="46">
        <v>11.95</v>
      </c>
      <c r="E19" s="47">
        <f t="shared" si="0"/>
        <v>4.445155338650161E-3</v>
      </c>
      <c r="F19" s="46">
        <v>4</v>
      </c>
    </row>
    <row r="20" spans="3:6">
      <c r="C20" s="33" t="s">
        <v>31</v>
      </c>
      <c r="D20" s="46">
        <v>5.17</v>
      </c>
      <c r="E20" s="47">
        <f t="shared" si="0"/>
        <v>1.9231341506963458E-3</v>
      </c>
      <c r="F20" s="46">
        <v>22</v>
      </c>
    </row>
    <row r="21" spans="3:6">
      <c r="C21" s="33" t="s">
        <v>75</v>
      </c>
      <c r="D21" s="46">
        <v>4.9400000000000004</v>
      </c>
      <c r="E21" s="47">
        <f t="shared" si="0"/>
        <v>1.8375788596595648E-3</v>
      </c>
      <c r="F21" s="46">
        <v>1</v>
      </c>
    </row>
    <row r="22" spans="3:6">
      <c r="C22" s="33" t="s">
        <v>83</v>
      </c>
      <c r="D22" s="46">
        <v>1.69</v>
      </c>
      <c r="E22" s="47">
        <f t="shared" si="0"/>
        <v>6.2864539935721944E-4</v>
      </c>
      <c r="F22" s="46">
        <v>3</v>
      </c>
    </row>
    <row r="23" spans="3:6">
      <c r="C23" s="33" t="s">
        <v>70</v>
      </c>
      <c r="D23" s="46">
        <v>1.68</v>
      </c>
      <c r="E23" s="48">
        <f t="shared" si="0"/>
        <v>6.249256040947507E-4</v>
      </c>
      <c r="F23" s="46">
        <v>3</v>
      </c>
    </row>
    <row r="24" spans="3:6">
      <c r="C24" s="36" t="s">
        <v>260</v>
      </c>
      <c r="D24" s="37">
        <f>SUM(D8:D23)</f>
        <v>2688.3199999999997</v>
      </c>
      <c r="E24" s="49">
        <f>SUM(E8:E23)</f>
        <v>1</v>
      </c>
      <c r="F24" s="50">
        <f>SUM(F8:F23)</f>
        <v>416</v>
      </c>
    </row>
  </sheetData>
  <sortState xmlns:xlrd2="http://schemas.microsoft.com/office/spreadsheetml/2017/richdata2" ref="C8:F23">
    <sortCondition descending="1" ref="E8:E23"/>
  </sortState>
  <mergeCells count="1">
    <mergeCell ref="C5:D5"/>
  </mergeCells>
  <conditionalFormatting sqref="E8:E23">
    <cfRule type="dataBar" priority="1">
      <dataBar>
        <cfvo type="min"/>
        <cfvo type="max"/>
        <color rgb="FF63C384"/>
      </dataBar>
      <extLst>
        <ext xmlns:x14="http://schemas.microsoft.com/office/spreadsheetml/2009/9/main" uri="{B025F937-C7B1-47D3-B67F-A62EFF666E3E}">
          <x14:id>{11D51497-7C60-4F83-A43C-46BEC737FD7F}</x14:id>
        </ext>
      </extLst>
    </cfRule>
  </conditionalFormatting>
  <pageMargins left="0.7" right="0.7" top="0.75" bottom="0.75" header="0.3" footer="0.3"/>
  <pageSetup orientation="portrait" horizontalDpi="1200" verticalDpi="1200" r:id="rId1"/>
  <drawing r:id="rId2"/>
  <extLst>
    <ext xmlns:x14="http://schemas.microsoft.com/office/spreadsheetml/2009/9/main" uri="{78C0D931-6437-407d-A8EE-F0AAD7539E65}">
      <x14:conditionalFormattings>
        <x14:conditionalFormatting xmlns:xm="http://schemas.microsoft.com/office/excel/2006/main">
          <x14:cfRule type="dataBar" id="{11D51497-7C60-4F83-A43C-46BEC737FD7F}">
            <x14:dataBar minLength="0" maxLength="100" border="1" negativeBarBorderColorSameAsPositive="0">
              <x14:cfvo type="autoMin"/>
              <x14:cfvo type="autoMax"/>
              <x14:borderColor rgb="FF63C384"/>
              <x14:negativeFillColor rgb="FFFF0000"/>
              <x14:negativeBorderColor rgb="FFFF0000"/>
              <x14:axisColor rgb="FF000000"/>
            </x14:dataBar>
          </x14:cfRule>
          <xm:sqref>E8:E23</xm:sqref>
        </x14:conditionalFormatting>
      </x14:conditionalFormattings>
    </ext>
  </extLst>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29175E-CC31-48BC-AEFD-37B8997BAA1C}">
  <dimension ref="B2:N35"/>
  <sheetViews>
    <sheetView showGridLines="0" showRowColHeaders="0" workbookViewId="0">
      <selection activeCell="B4" sqref="B4"/>
    </sheetView>
  </sheetViews>
  <sheetFormatPr baseColWidth="10" defaultRowHeight="15"/>
  <cols>
    <col min="1" max="1" width="3.28515625" customWidth="1"/>
    <col min="2" max="2" width="11.5703125" customWidth="1"/>
    <col min="3" max="3" width="14.28515625" customWidth="1"/>
    <col min="4" max="4" width="11.7109375" customWidth="1"/>
    <col min="5" max="5" width="12.140625" customWidth="1"/>
    <col min="6" max="6" width="14.42578125" customWidth="1"/>
    <col min="7" max="7" width="12.28515625" customWidth="1"/>
    <col min="8" max="8" width="11.28515625" customWidth="1"/>
  </cols>
  <sheetData>
    <row r="2" spans="2:14">
      <c r="B2" s="2" t="s">
        <v>828</v>
      </c>
    </row>
    <row r="3" spans="2:14" ht="21.6" customHeight="1" thickBot="1">
      <c r="B3" s="42">
        <v>2022</v>
      </c>
      <c r="C3" s="6"/>
      <c r="F3" s="6"/>
      <c r="G3" s="6"/>
      <c r="H3" s="6"/>
      <c r="I3" s="6"/>
      <c r="J3" s="6"/>
      <c r="K3" s="6"/>
      <c r="L3" s="6"/>
      <c r="M3" s="6"/>
      <c r="N3" s="6"/>
    </row>
    <row r="4" spans="2:14" ht="15.75" thickTop="1">
      <c r="B4" s="1"/>
      <c r="C4" s="1"/>
      <c r="D4" s="1"/>
      <c r="E4" s="1"/>
    </row>
    <row r="5" spans="2:14">
      <c r="B5" s="11"/>
    </row>
    <row r="6" spans="2:14" ht="12.6" customHeight="1">
      <c r="B6" s="293" t="s">
        <v>893</v>
      </c>
      <c r="C6" s="293"/>
      <c r="D6" s="293"/>
      <c r="E6" s="293"/>
      <c r="F6" s="293"/>
      <c r="G6" s="293"/>
    </row>
    <row r="7" spans="2:14" ht="25.15" customHeight="1">
      <c r="B7" s="330"/>
      <c r="C7" s="331"/>
      <c r="D7" s="331"/>
      <c r="E7" s="332"/>
      <c r="F7" s="333"/>
      <c r="G7" s="333"/>
      <c r="H7" s="334"/>
    </row>
    <row r="8" spans="2:14" ht="27" customHeight="1">
      <c r="B8" s="330"/>
      <c r="C8" s="12"/>
      <c r="D8" s="13"/>
      <c r="E8" s="13"/>
      <c r="F8" s="13"/>
      <c r="G8" s="13"/>
      <c r="H8" s="14"/>
    </row>
    <row r="9" spans="2:14">
      <c r="B9" s="15"/>
      <c r="C9" s="16"/>
      <c r="D9" s="16"/>
      <c r="E9" s="17"/>
      <c r="F9" s="51"/>
      <c r="G9" s="16"/>
      <c r="H9" s="17"/>
    </row>
    <row r="10" spans="2:14">
      <c r="B10" s="15"/>
      <c r="C10" s="16"/>
      <c r="D10" s="16"/>
      <c r="E10" s="18"/>
      <c r="F10" s="16"/>
      <c r="G10" s="16"/>
      <c r="H10" s="18"/>
    </row>
    <row r="11" spans="2:14">
      <c r="B11" s="15"/>
      <c r="C11" s="16"/>
      <c r="D11" s="16"/>
      <c r="E11" s="18"/>
      <c r="F11" s="16"/>
      <c r="G11" s="16"/>
      <c r="H11" s="18"/>
    </row>
    <row r="12" spans="2:14">
      <c r="B12" s="15"/>
      <c r="C12" s="16"/>
      <c r="D12" s="16"/>
      <c r="E12" s="18"/>
      <c r="F12" s="16"/>
      <c r="G12" s="16"/>
      <c r="H12" s="18"/>
    </row>
    <row r="13" spans="2:14">
      <c r="B13" s="15"/>
      <c r="C13" s="16"/>
      <c r="D13" s="16"/>
      <c r="E13" s="18"/>
      <c r="F13" s="16"/>
      <c r="G13" s="16"/>
      <c r="H13" s="18"/>
    </row>
    <row r="14" spans="2:14">
      <c r="B14" s="15"/>
      <c r="C14" s="16"/>
      <c r="D14" s="16"/>
      <c r="E14" s="18"/>
      <c r="F14" s="16"/>
      <c r="G14" s="16"/>
      <c r="H14" s="18"/>
    </row>
    <row r="15" spans="2:14">
      <c r="B15" s="19"/>
      <c r="C15" s="20"/>
      <c r="D15" s="16"/>
      <c r="E15" s="18"/>
      <c r="F15" s="20"/>
      <c r="G15" s="16"/>
      <c r="H15" s="18"/>
    </row>
    <row r="16" spans="2:14">
      <c r="B16" s="19"/>
      <c r="C16" s="20"/>
      <c r="D16" s="16"/>
      <c r="E16" s="18"/>
      <c r="F16" s="20"/>
      <c r="G16" s="16"/>
      <c r="H16" s="18"/>
    </row>
    <row r="17" spans="2:8">
      <c r="B17" s="19"/>
      <c r="C17" s="20"/>
      <c r="D17" s="16"/>
      <c r="E17" s="18"/>
      <c r="F17" s="20"/>
      <c r="G17" s="16"/>
      <c r="H17" s="18"/>
    </row>
    <row r="18" spans="2:8">
      <c r="B18" s="19"/>
      <c r="C18" s="20"/>
      <c r="D18" s="16"/>
      <c r="E18" s="18"/>
      <c r="F18" s="20"/>
      <c r="G18" s="16"/>
      <c r="H18" s="18"/>
    </row>
    <row r="19" spans="2:8">
      <c r="B19" s="19"/>
      <c r="C19" s="20"/>
      <c r="D19" s="16"/>
      <c r="E19" s="18"/>
      <c r="F19" s="20"/>
      <c r="G19" s="16"/>
      <c r="H19" s="18"/>
    </row>
    <row r="20" spans="2:8">
      <c r="B20" s="21"/>
      <c r="C20" s="22"/>
      <c r="D20" s="23"/>
      <c r="E20" s="18"/>
      <c r="F20" s="22"/>
      <c r="G20" s="23"/>
      <c r="H20" s="18"/>
    </row>
    <row r="21" spans="2:8">
      <c r="B21" s="24"/>
      <c r="C21" s="25"/>
      <c r="D21" s="25"/>
      <c r="E21" s="26"/>
      <c r="F21" s="25"/>
      <c r="G21" s="25"/>
      <c r="H21" s="26"/>
    </row>
    <row r="23" spans="2:8">
      <c r="B23" s="7"/>
    </row>
    <row r="24" spans="2:8" ht="26.45" customHeight="1">
      <c r="B24" s="335"/>
      <c r="C24" s="335"/>
      <c r="D24" s="335"/>
      <c r="E24" s="335"/>
      <c r="F24" s="335"/>
      <c r="G24" s="335"/>
      <c r="H24" s="335"/>
    </row>
    <row r="33" spans="2:6">
      <c r="B33" s="275" t="s">
        <v>596</v>
      </c>
      <c r="C33" s="181"/>
      <c r="D33" s="181"/>
      <c r="E33" s="181"/>
      <c r="F33" s="181"/>
    </row>
    <row r="34" spans="2:6">
      <c r="B34" s="275" t="s">
        <v>359</v>
      </c>
      <c r="C34" s="181"/>
      <c r="D34" s="181"/>
      <c r="E34" s="181"/>
      <c r="F34" s="181"/>
    </row>
    <row r="35" spans="2:6">
      <c r="B35" s="181"/>
      <c r="C35" s="181"/>
      <c r="D35" s="181"/>
      <c r="E35" s="181"/>
      <c r="F35" s="181"/>
    </row>
  </sheetData>
  <mergeCells count="5">
    <mergeCell ref="B7:B8"/>
    <mergeCell ref="C7:E7"/>
    <mergeCell ref="F7:H7"/>
    <mergeCell ref="B24:H24"/>
    <mergeCell ref="B6:G6"/>
  </mergeCells>
  <pageMargins left="0.7" right="0.7" top="0.75" bottom="0.75" header="0.3" footer="0.3"/>
  <pageSetup orientation="portrait" horizontalDpi="1200" verticalDpi="1200"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49C30F-69CE-42EC-8A4B-F172D6EC73B2}">
  <dimension ref="B2:N34"/>
  <sheetViews>
    <sheetView showGridLines="0" showRowColHeaders="0" workbookViewId="0">
      <selection activeCell="B34" sqref="B34"/>
    </sheetView>
  </sheetViews>
  <sheetFormatPr baseColWidth="10" defaultRowHeight="15"/>
  <cols>
    <col min="1" max="1" width="3.28515625" customWidth="1"/>
    <col min="2" max="2" width="11.5703125" customWidth="1"/>
    <col min="3" max="3" width="14.28515625" customWidth="1"/>
    <col min="4" max="4" width="11.7109375" customWidth="1"/>
    <col min="5" max="5" width="12.140625" customWidth="1"/>
    <col min="6" max="6" width="14.42578125" customWidth="1"/>
    <col min="7" max="7" width="12.28515625" customWidth="1"/>
    <col min="8" max="8" width="11.28515625" customWidth="1"/>
  </cols>
  <sheetData>
    <row r="2" spans="2:14">
      <c r="B2" s="2" t="s">
        <v>828</v>
      </c>
    </row>
    <row r="3" spans="2:14" ht="21.6" customHeight="1" thickBot="1">
      <c r="B3" s="42">
        <v>2022</v>
      </c>
      <c r="C3" s="6"/>
      <c r="F3" s="6"/>
      <c r="G3" s="6"/>
      <c r="H3" s="6"/>
      <c r="I3" s="6"/>
      <c r="J3" s="6"/>
      <c r="K3" s="6"/>
      <c r="L3" s="6"/>
      <c r="M3" s="6"/>
      <c r="N3" s="6"/>
    </row>
    <row r="4" spans="2:14" ht="15.75" thickTop="1">
      <c r="B4" s="1"/>
      <c r="C4" s="1"/>
      <c r="D4" s="1"/>
      <c r="E4" s="1"/>
    </row>
    <row r="5" spans="2:14" ht="12.6" customHeight="1">
      <c r="B5" s="293" t="s">
        <v>803</v>
      </c>
      <c r="C5" s="293"/>
      <c r="D5" s="293"/>
      <c r="E5" s="293"/>
      <c r="F5" s="293"/>
      <c r="G5" s="293"/>
    </row>
    <row r="6" spans="2:14" ht="25.15" customHeight="1">
      <c r="B6" s="330"/>
      <c r="C6" s="331"/>
      <c r="D6" s="331"/>
      <c r="E6" s="332"/>
      <c r="F6" s="333"/>
      <c r="G6" s="333"/>
      <c r="H6" s="334"/>
    </row>
    <row r="7" spans="2:14" ht="27" customHeight="1">
      <c r="B7" s="330"/>
      <c r="C7" s="12"/>
      <c r="D7" s="13"/>
      <c r="E7" s="13"/>
      <c r="F7" s="13"/>
      <c r="G7" s="13"/>
      <c r="H7" s="14"/>
    </row>
    <row r="8" spans="2:14">
      <c r="B8" s="15"/>
      <c r="C8" s="16"/>
      <c r="D8" s="16"/>
      <c r="E8" s="17"/>
      <c r="F8" s="51"/>
      <c r="G8" s="16"/>
      <c r="H8" s="17"/>
    </row>
    <row r="9" spans="2:14">
      <c r="B9" s="15"/>
      <c r="C9" s="16"/>
      <c r="D9" s="16"/>
      <c r="E9" s="18"/>
      <c r="F9" s="16"/>
      <c r="G9" s="16"/>
      <c r="H9" s="18"/>
    </row>
    <row r="10" spans="2:14">
      <c r="B10" s="15"/>
      <c r="C10" s="16"/>
      <c r="D10" s="16"/>
      <c r="E10" s="18"/>
      <c r="F10" s="16"/>
      <c r="G10" s="16"/>
      <c r="H10" s="18"/>
    </row>
    <row r="11" spans="2:14">
      <c r="B11" s="15"/>
      <c r="C11" s="16"/>
      <c r="D11" s="16"/>
      <c r="E11" s="18"/>
      <c r="F11" s="16"/>
      <c r="G11" s="16"/>
      <c r="H11" s="18"/>
    </row>
    <row r="12" spans="2:14">
      <c r="B12" s="15"/>
      <c r="C12" s="16"/>
      <c r="D12" s="16"/>
      <c r="E12" s="18"/>
      <c r="F12" s="16"/>
      <c r="G12" s="16"/>
      <c r="H12" s="18"/>
    </row>
    <row r="13" spans="2:14">
      <c r="B13" s="15"/>
      <c r="C13" s="16"/>
      <c r="D13" s="16"/>
      <c r="E13" s="18"/>
      <c r="F13" s="16"/>
      <c r="G13" s="16"/>
      <c r="H13" s="18"/>
    </row>
    <row r="14" spans="2:14">
      <c r="B14" s="19"/>
      <c r="C14" s="20"/>
      <c r="D14" s="16"/>
      <c r="E14" s="18"/>
      <c r="F14" s="20"/>
      <c r="G14" s="16"/>
      <c r="H14" s="18"/>
    </row>
    <row r="15" spans="2:14">
      <c r="B15" s="19"/>
      <c r="C15" s="20"/>
      <c r="D15" s="16"/>
      <c r="E15" s="18"/>
      <c r="F15" s="20"/>
      <c r="G15" s="16"/>
      <c r="H15" s="18"/>
    </row>
    <row r="16" spans="2:14">
      <c r="B16" s="19"/>
      <c r="C16" s="20"/>
      <c r="D16" s="16"/>
      <c r="E16" s="18"/>
      <c r="F16" s="20"/>
      <c r="G16" s="16"/>
      <c r="H16" s="18"/>
    </row>
    <row r="17" spans="2:8">
      <c r="B17" s="19"/>
      <c r="C17" s="20"/>
      <c r="D17" s="16"/>
      <c r="E17" s="18"/>
      <c r="F17" s="20"/>
      <c r="G17" s="16"/>
      <c r="H17" s="18"/>
    </row>
    <row r="18" spans="2:8">
      <c r="B18" s="19"/>
      <c r="C18" s="20"/>
      <c r="D18" s="16"/>
      <c r="E18" s="18"/>
      <c r="F18" s="20"/>
      <c r="G18" s="16"/>
      <c r="H18" s="18"/>
    </row>
    <row r="19" spans="2:8">
      <c r="B19" s="21"/>
      <c r="C19" s="22"/>
      <c r="D19" s="23"/>
      <c r="E19" s="18"/>
      <c r="F19" s="22"/>
      <c r="G19" s="23"/>
      <c r="H19" s="18"/>
    </row>
    <row r="20" spans="2:8">
      <c r="B20" s="24"/>
      <c r="C20" s="25"/>
      <c r="D20" s="25"/>
      <c r="E20" s="26"/>
      <c r="F20" s="25"/>
      <c r="G20" s="25"/>
      <c r="H20" s="26"/>
    </row>
    <row r="22" spans="2:8">
      <c r="B22" s="7"/>
    </row>
    <row r="23" spans="2:8" ht="26.45" customHeight="1">
      <c r="B23" s="335"/>
      <c r="C23" s="335"/>
      <c r="D23" s="335"/>
      <c r="E23" s="335"/>
      <c r="F23" s="335"/>
      <c r="G23" s="335"/>
      <c r="H23" s="335"/>
    </row>
    <row r="32" spans="2:8">
      <c r="B32" s="275" t="s">
        <v>596</v>
      </c>
      <c r="C32" s="181"/>
      <c r="D32" s="181"/>
      <c r="E32" s="181"/>
      <c r="F32" s="181"/>
    </row>
    <row r="33" spans="2:6">
      <c r="B33" s="275" t="s">
        <v>804</v>
      </c>
      <c r="C33" s="181"/>
      <c r="D33" s="181"/>
      <c r="E33" s="181"/>
      <c r="F33" s="181"/>
    </row>
    <row r="34" spans="2:6">
      <c r="B34" s="342" t="s">
        <v>967</v>
      </c>
      <c r="C34" s="181"/>
      <c r="D34" s="181"/>
      <c r="E34" s="181"/>
      <c r="F34" s="181"/>
    </row>
  </sheetData>
  <mergeCells count="5">
    <mergeCell ref="B6:B7"/>
    <mergeCell ref="C6:E6"/>
    <mergeCell ref="F6:H6"/>
    <mergeCell ref="B23:H23"/>
    <mergeCell ref="B5:G5"/>
  </mergeCells>
  <pageMargins left="0.7" right="0.7" top="0.75" bottom="0.75" header="0.3" footer="0.3"/>
  <pageSetup orientation="portrait" horizontalDpi="1200" verticalDpi="1200"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EB0FBB-23D4-4B96-A59D-D58290A10B0C}">
  <dimension ref="B2:N34"/>
  <sheetViews>
    <sheetView showGridLines="0" showRowColHeaders="0" workbookViewId="0">
      <selection activeCell="B34" sqref="B34"/>
    </sheetView>
  </sheetViews>
  <sheetFormatPr baseColWidth="10" defaultRowHeight="15"/>
  <cols>
    <col min="1" max="1" width="3.28515625" customWidth="1"/>
    <col min="2" max="2" width="11.5703125" customWidth="1"/>
    <col min="3" max="3" width="14.28515625" customWidth="1"/>
    <col min="4" max="4" width="11.7109375" customWidth="1"/>
    <col min="5" max="5" width="12.140625" customWidth="1"/>
    <col min="6" max="6" width="14.42578125" customWidth="1"/>
    <col min="7" max="7" width="12.28515625" customWidth="1"/>
    <col min="8" max="8" width="11.28515625" customWidth="1"/>
  </cols>
  <sheetData>
    <row r="2" spans="2:14">
      <c r="B2" s="2" t="s">
        <v>828</v>
      </c>
    </row>
    <row r="3" spans="2:14" ht="21.6" customHeight="1" thickBot="1">
      <c r="B3" s="42">
        <v>2022</v>
      </c>
      <c r="C3" s="6"/>
      <c r="F3" s="6"/>
      <c r="G3" s="6"/>
      <c r="H3" s="6"/>
      <c r="I3" s="6"/>
      <c r="J3" s="6"/>
      <c r="K3" s="6"/>
      <c r="L3" s="6"/>
      <c r="M3" s="6"/>
      <c r="N3" s="6"/>
    </row>
    <row r="4" spans="2:14" ht="15.75" thickTop="1">
      <c r="B4" s="1"/>
      <c r="C4" s="1"/>
      <c r="D4" s="1"/>
      <c r="E4" s="1"/>
    </row>
    <row r="5" spans="2:14" ht="12.6" customHeight="1">
      <c r="B5" s="293" t="s">
        <v>807</v>
      </c>
      <c r="C5" s="293"/>
      <c r="D5" s="293"/>
      <c r="E5" s="293"/>
      <c r="F5" s="293"/>
    </row>
    <row r="6" spans="2:14" ht="25.15" customHeight="1">
      <c r="B6" s="330"/>
      <c r="C6" s="331"/>
      <c r="D6" s="331"/>
      <c r="E6" s="332"/>
      <c r="F6" s="333"/>
      <c r="G6" s="333"/>
      <c r="H6" s="334"/>
    </row>
    <row r="7" spans="2:14" ht="27" customHeight="1">
      <c r="B7" s="330"/>
      <c r="C7" s="12"/>
      <c r="D7" s="13"/>
      <c r="E7" s="13"/>
      <c r="F7" s="13"/>
      <c r="G7" s="13"/>
      <c r="H7" s="14"/>
    </row>
    <row r="8" spans="2:14">
      <c r="B8" s="15"/>
      <c r="C8" s="16"/>
      <c r="D8" s="16"/>
      <c r="E8" s="17"/>
      <c r="F8" s="51"/>
      <c r="G8" s="16"/>
      <c r="H8" s="17"/>
    </row>
    <row r="9" spans="2:14">
      <c r="B9" s="15"/>
      <c r="C9" s="16"/>
      <c r="D9" s="16"/>
      <c r="E9" s="18"/>
      <c r="F9" s="16"/>
      <c r="G9" s="16"/>
      <c r="H9" s="18"/>
    </row>
    <row r="10" spans="2:14">
      <c r="B10" s="15"/>
      <c r="C10" s="16"/>
      <c r="D10" s="16"/>
      <c r="E10" s="18"/>
      <c r="F10" s="16"/>
      <c r="G10" s="16"/>
      <c r="H10" s="18"/>
    </row>
    <row r="11" spans="2:14">
      <c r="B11" s="15"/>
      <c r="C11" s="16"/>
      <c r="D11" s="16"/>
      <c r="E11" s="18"/>
      <c r="F11" s="16"/>
      <c r="G11" s="16"/>
      <c r="H11" s="18"/>
    </row>
    <row r="12" spans="2:14">
      <c r="B12" s="15"/>
      <c r="C12" s="16"/>
      <c r="D12" s="16"/>
      <c r="E12" s="18"/>
      <c r="F12" s="16"/>
      <c r="G12" s="16"/>
      <c r="H12" s="18"/>
    </row>
    <row r="13" spans="2:14">
      <c r="B13" s="15"/>
      <c r="C13" s="16"/>
      <c r="D13" s="16"/>
      <c r="E13" s="18"/>
      <c r="F13" s="16"/>
      <c r="G13" s="16"/>
      <c r="H13" s="18"/>
    </row>
    <row r="14" spans="2:14">
      <c r="B14" s="19"/>
      <c r="C14" s="20"/>
      <c r="D14" s="16"/>
      <c r="E14" s="18"/>
      <c r="F14" s="20"/>
      <c r="G14" s="16"/>
      <c r="H14" s="18"/>
    </row>
    <row r="15" spans="2:14">
      <c r="B15" s="19"/>
      <c r="C15" s="20"/>
      <c r="D15" s="16"/>
      <c r="E15" s="18"/>
      <c r="F15" s="20"/>
      <c r="G15" s="16"/>
      <c r="H15" s="18"/>
    </row>
    <row r="16" spans="2:14">
      <c r="B16" s="19"/>
      <c r="C16" s="20"/>
      <c r="D16" s="16"/>
      <c r="E16" s="18"/>
      <c r="F16" s="20"/>
      <c r="G16" s="16"/>
      <c r="H16" s="18"/>
    </row>
    <row r="17" spans="2:8">
      <c r="B17" s="19"/>
      <c r="C17" s="20"/>
      <c r="D17" s="16"/>
      <c r="E17" s="18"/>
      <c r="F17" s="20"/>
      <c r="G17" s="16"/>
      <c r="H17" s="18"/>
    </row>
    <row r="18" spans="2:8">
      <c r="B18" s="19"/>
      <c r="C18" s="20"/>
      <c r="D18" s="16"/>
      <c r="E18" s="18"/>
      <c r="F18" s="20"/>
      <c r="G18" s="16"/>
      <c r="H18" s="18"/>
    </row>
    <row r="19" spans="2:8">
      <c r="B19" s="21"/>
      <c r="C19" s="22"/>
      <c r="D19" s="23"/>
      <c r="E19" s="18"/>
      <c r="F19" s="22"/>
      <c r="G19" s="23"/>
      <c r="H19" s="18"/>
    </row>
    <row r="20" spans="2:8">
      <c r="B20" s="24"/>
      <c r="C20" s="25"/>
      <c r="D20" s="25"/>
      <c r="E20" s="26"/>
      <c r="F20" s="25"/>
      <c r="G20" s="25"/>
      <c r="H20" s="26"/>
    </row>
    <row r="22" spans="2:8">
      <c r="B22" s="7"/>
    </row>
    <row r="23" spans="2:8" ht="26.45" customHeight="1">
      <c r="B23" s="335"/>
      <c r="C23" s="335"/>
      <c r="D23" s="335"/>
      <c r="E23" s="335"/>
      <c r="F23" s="335"/>
      <c r="G23" s="335"/>
      <c r="H23" s="335"/>
    </row>
    <row r="32" spans="2:8">
      <c r="B32" s="275" t="s">
        <v>596</v>
      </c>
      <c r="C32" s="181"/>
      <c r="D32" s="181"/>
      <c r="E32" s="181"/>
      <c r="F32" s="181"/>
    </row>
    <row r="33" spans="2:6">
      <c r="B33" s="275" t="s">
        <v>804</v>
      </c>
      <c r="C33" s="181"/>
      <c r="D33" s="181"/>
      <c r="E33" s="181"/>
      <c r="F33" s="181"/>
    </row>
    <row r="34" spans="2:6">
      <c r="B34" s="342" t="s">
        <v>967</v>
      </c>
      <c r="C34" s="181"/>
      <c r="D34" s="181"/>
      <c r="E34" s="181"/>
      <c r="F34" s="181"/>
    </row>
  </sheetData>
  <mergeCells count="5">
    <mergeCell ref="B6:B7"/>
    <mergeCell ref="C6:E6"/>
    <mergeCell ref="F6:H6"/>
    <mergeCell ref="B23:H23"/>
    <mergeCell ref="B5:F5"/>
  </mergeCells>
  <pageMargins left="0.7" right="0.7" top="0.75" bottom="0.75" header="0.3" footer="0.3"/>
  <pageSetup orientation="portrait" horizontalDpi="1200" verticalDpi="1200" r:id="rId1"/>
  <drawing r:id="rId2"/>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9800AC-08B3-4076-9005-5817AE022793}">
  <dimension ref="B2:P38"/>
  <sheetViews>
    <sheetView showGridLines="0" showRowColHeaders="0" topLeftCell="A8" workbookViewId="0">
      <selection activeCell="B38" sqref="B38"/>
    </sheetView>
  </sheetViews>
  <sheetFormatPr baseColWidth="10" defaultRowHeight="15"/>
  <cols>
    <col min="1" max="1" width="3.28515625" customWidth="1"/>
    <col min="2" max="2" width="11.5703125" customWidth="1"/>
    <col min="3" max="3" width="14.28515625" customWidth="1"/>
    <col min="4" max="4" width="11.7109375" customWidth="1"/>
    <col min="5" max="5" width="12.140625" customWidth="1"/>
    <col min="6" max="6" width="14.42578125" customWidth="1"/>
    <col min="7" max="7" width="12.28515625" customWidth="1"/>
    <col min="8" max="8" width="11.28515625" customWidth="1"/>
  </cols>
  <sheetData>
    <row r="2" spans="2:16">
      <c r="B2" s="2" t="s">
        <v>828</v>
      </c>
    </row>
    <row r="3" spans="2:16" ht="21.6" customHeight="1" thickBot="1">
      <c r="B3" s="42">
        <v>2022</v>
      </c>
      <c r="C3" s="6"/>
      <c r="F3" s="6"/>
      <c r="G3" s="6"/>
      <c r="H3" s="6"/>
      <c r="I3" s="6"/>
      <c r="J3" s="6"/>
      <c r="K3" s="6"/>
      <c r="L3" s="6"/>
      <c r="M3" s="6"/>
      <c r="N3" s="6"/>
      <c r="O3" s="6"/>
      <c r="P3" s="6"/>
    </row>
    <row r="4" spans="2:16" ht="15.75" thickTop="1">
      <c r="B4" s="1"/>
      <c r="C4" s="1"/>
      <c r="D4" s="1"/>
      <c r="E4" s="1"/>
    </row>
    <row r="5" spans="2:16" ht="12.6" customHeight="1">
      <c r="B5" s="293" t="s">
        <v>894</v>
      </c>
      <c r="C5" s="293"/>
      <c r="D5" s="293"/>
      <c r="E5" s="293"/>
      <c r="F5" s="293"/>
      <c r="G5" s="293"/>
      <c r="H5" s="293"/>
    </row>
    <row r="6" spans="2:16" ht="25.15" customHeight="1">
      <c r="B6" s="330"/>
      <c r="C6" s="331"/>
      <c r="D6" s="331"/>
      <c r="E6" s="332"/>
      <c r="F6" s="333"/>
      <c r="G6" s="333"/>
      <c r="H6" s="334"/>
    </row>
    <row r="7" spans="2:16" ht="27" customHeight="1">
      <c r="B7" s="330"/>
      <c r="C7" s="12"/>
      <c r="D7" s="13"/>
      <c r="E7" s="13"/>
      <c r="F7" s="13"/>
      <c r="G7" s="13"/>
      <c r="H7" s="14"/>
    </row>
    <row r="8" spans="2:16">
      <c r="B8" s="15"/>
      <c r="C8" s="16"/>
      <c r="D8" s="16"/>
      <c r="E8" s="17"/>
      <c r="F8" s="51"/>
      <c r="G8" s="16"/>
      <c r="H8" s="17"/>
    </row>
    <row r="9" spans="2:16">
      <c r="B9" s="15"/>
      <c r="C9" s="16"/>
      <c r="D9" s="16"/>
      <c r="E9" s="18"/>
      <c r="F9" s="16"/>
      <c r="G9" s="16"/>
      <c r="H9" s="18"/>
    </row>
    <row r="10" spans="2:16">
      <c r="B10" s="15"/>
      <c r="C10" s="16"/>
      <c r="D10" s="16"/>
      <c r="E10" s="18"/>
      <c r="F10" s="16"/>
      <c r="G10" s="16"/>
      <c r="H10" s="18"/>
    </row>
    <row r="11" spans="2:16">
      <c r="B11" s="15"/>
      <c r="C11" s="16"/>
      <c r="D11" s="16"/>
      <c r="E11" s="18"/>
      <c r="F11" s="16"/>
      <c r="G11" s="16"/>
      <c r="H11" s="18"/>
    </row>
    <row r="12" spans="2:16">
      <c r="B12" s="15"/>
      <c r="C12" s="16"/>
      <c r="D12" s="16"/>
      <c r="E12" s="18"/>
      <c r="F12" s="16"/>
      <c r="G12" s="16"/>
      <c r="H12" s="18"/>
    </row>
    <row r="13" spans="2:16">
      <c r="B13" s="15"/>
      <c r="C13" s="16"/>
      <c r="D13" s="16"/>
      <c r="E13" s="18"/>
      <c r="F13" s="16"/>
      <c r="G13" s="16"/>
      <c r="H13" s="18"/>
    </row>
    <row r="14" spans="2:16">
      <c r="B14" s="19"/>
      <c r="C14" s="20"/>
      <c r="D14" s="16"/>
      <c r="E14" s="18"/>
      <c r="F14" s="20"/>
      <c r="G14" s="16"/>
      <c r="H14" s="18"/>
    </row>
    <row r="15" spans="2:16">
      <c r="B15" s="19"/>
      <c r="C15" s="20"/>
      <c r="D15" s="16"/>
      <c r="E15" s="18"/>
      <c r="F15" s="20"/>
      <c r="G15" s="16"/>
      <c r="H15" s="18"/>
    </row>
    <row r="16" spans="2:16">
      <c r="B16" s="19"/>
      <c r="C16" s="20"/>
      <c r="D16" s="16"/>
      <c r="E16" s="18"/>
      <c r="F16" s="20"/>
      <c r="G16" s="16"/>
      <c r="H16" s="18"/>
    </row>
    <row r="17" spans="2:8">
      <c r="B17" s="19"/>
      <c r="C17" s="20"/>
      <c r="D17" s="16"/>
      <c r="E17" s="18"/>
      <c r="F17" s="20"/>
      <c r="G17" s="16"/>
      <c r="H17" s="18"/>
    </row>
    <row r="18" spans="2:8">
      <c r="B18" s="19"/>
      <c r="C18" s="20"/>
      <c r="D18" s="16"/>
      <c r="E18" s="18"/>
      <c r="F18" s="20"/>
      <c r="G18" s="16"/>
      <c r="H18" s="18"/>
    </row>
    <row r="19" spans="2:8">
      <c r="B19" s="21"/>
      <c r="C19" s="22"/>
      <c r="D19" s="23"/>
      <c r="E19" s="18"/>
      <c r="F19" s="22"/>
      <c r="G19" s="23"/>
      <c r="H19" s="18"/>
    </row>
    <row r="20" spans="2:8">
      <c r="B20" s="24"/>
      <c r="C20" s="25"/>
      <c r="D20" s="25"/>
      <c r="E20" s="26"/>
      <c r="F20" s="25"/>
      <c r="G20" s="25"/>
      <c r="H20" s="26"/>
    </row>
    <row r="22" spans="2:8">
      <c r="B22" s="7"/>
    </row>
    <row r="23" spans="2:8" ht="26.45" customHeight="1">
      <c r="B23" s="335"/>
      <c r="C23" s="335"/>
      <c r="D23" s="335"/>
      <c r="E23" s="335"/>
      <c r="F23" s="335"/>
      <c r="G23" s="335"/>
      <c r="H23" s="335"/>
    </row>
    <row r="32" spans="2:8">
      <c r="C32" s="181"/>
      <c r="D32" s="181"/>
      <c r="E32" s="181"/>
      <c r="F32" s="181"/>
    </row>
    <row r="33" spans="2:6">
      <c r="C33" s="181"/>
      <c r="D33" s="181"/>
      <c r="E33" s="181"/>
      <c r="F33" s="181"/>
    </row>
    <row r="34" spans="2:6">
      <c r="B34" s="287" t="s">
        <v>966</v>
      </c>
      <c r="C34" s="181"/>
      <c r="D34" s="181"/>
      <c r="E34" s="181"/>
      <c r="F34" s="181"/>
    </row>
    <row r="36" spans="2:6">
      <c r="B36" s="182" t="s">
        <v>360</v>
      </c>
    </row>
    <row r="37" spans="2:6">
      <c r="B37" s="181" t="s">
        <v>804</v>
      </c>
    </row>
    <row r="38" spans="2:6">
      <c r="B38" s="342" t="s">
        <v>972</v>
      </c>
    </row>
  </sheetData>
  <mergeCells count="5">
    <mergeCell ref="B6:B7"/>
    <mergeCell ref="C6:E6"/>
    <mergeCell ref="F6:H6"/>
    <mergeCell ref="B23:H23"/>
    <mergeCell ref="B5:H5"/>
  </mergeCells>
  <pageMargins left="0.7" right="0.7" top="0.75" bottom="0.75" header="0.3" footer="0.3"/>
  <pageSetup orientation="portrait" horizontalDpi="1200" verticalDpi="1200" r:id="rId1"/>
  <drawing r:id="rId2"/>
  <legacyDrawing r:id="rId3"/>
  <mc:AlternateContent xmlns:mc="http://schemas.openxmlformats.org/markup-compatibility/2006">
    <mc:Choice Requires="x14">
      <controls>
        <mc:AlternateContent xmlns:mc="http://schemas.openxmlformats.org/markup-compatibility/2006">
          <mc:Choice Requires="x14">
            <control shapeId="26625" r:id="rId4" name="Check Box 1">
              <controlPr defaultSize="0" autoFill="0" autoLine="0" autoPict="0">
                <anchor moveWithCells="1">
                  <from>
                    <xdr:col>13</xdr:col>
                    <xdr:colOff>28575</xdr:colOff>
                    <xdr:row>6</xdr:row>
                    <xdr:rowOff>266700</xdr:rowOff>
                  </from>
                  <to>
                    <xdr:col>14</xdr:col>
                    <xdr:colOff>657225</xdr:colOff>
                    <xdr:row>7</xdr:row>
                    <xdr:rowOff>133350</xdr:rowOff>
                  </to>
                </anchor>
              </controlPr>
            </control>
          </mc:Choice>
        </mc:AlternateContent>
        <mc:AlternateContent xmlns:mc="http://schemas.openxmlformats.org/markup-compatibility/2006">
          <mc:Choice Requires="x14">
            <control shapeId="26626" r:id="rId5" name="Check Box 2">
              <controlPr defaultSize="0" autoFill="0" autoLine="0" autoPict="0">
                <anchor moveWithCells="1">
                  <from>
                    <xdr:col>13</xdr:col>
                    <xdr:colOff>28575</xdr:colOff>
                    <xdr:row>7</xdr:row>
                    <xdr:rowOff>161925</xdr:rowOff>
                  </from>
                  <to>
                    <xdr:col>14</xdr:col>
                    <xdr:colOff>657225</xdr:colOff>
                    <xdr:row>9</xdr:row>
                    <xdr:rowOff>19050</xdr:rowOff>
                  </to>
                </anchor>
              </controlPr>
            </control>
          </mc:Choice>
        </mc:AlternateContent>
        <mc:AlternateContent xmlns:mc="http://schemas.openxmlformats.org/markup-compatibility/2006">
          <mc:Choice Requires="x14">
            <control shapeId="26627" r:id="rId6" name="Check Box 3">
              <controlPr defaultSize="0" autoFill="0" autoLine="0" autoPict="0">
                <anchor moveWithCells="1">
                  <from>
                    <xdr:col>13</xdr:col>
                    <xdr:colOff>28575</xdr:colOff>
                    <xdr:row>9</xdr:row>
                    <xdr:rowOff>47625</xdr:rowOff>
                  </from>
                  <to>
                    <xdr:col>14</xdr:col>
                    <xdr:colOff>657225</xdr:colOff>
                    <xdr:row>10</xdr:row>
                    <xdr:rowOff>85725</xdr:rowOff>
                  </to>
                </anchor>
              </controlPr>
            </control>
          </mc:Choice>
        </mc:AlternateContent>
        <mc:AlternateContent xmlns:mc="http://schemas.openxmlformats.org/markup-compatibility/2006">
          <mc:Choice Requires="x14">
            <control shapeId="26628" r:id="rId7" name="Check Box 4">
              <controlPr defaultSize="0" autoFill="0" autoLine="0" autoPict="0">
                <anchor moveWithCells="1">
                  <from>
                    <xdr:col>13</xdr:col>
                    <xdr:colOff>38100</xdr:colOff>
                    <xdr:row>10</xdr:row>
                    <xdr:rowOff>123825</xdr:rowOff>
                  </from>
                  <to>
                    <xdr:col>15</xdr:col>
                    <xdr:colOff>742950</xdr:colOff>
                    <xdr:row>11</xdr:row>
                    <xdr:rowOff>161925</xdr:rowOff>
                  </to>
                </anchor>
              </controlPr>
            </control>
          </mc:Choice>
        </mc:AlternateContent>
        <mc:AlternateContent xmlns:mc="http://schemas.openxmlformats.org/markup-compatibility/2006">
          <mc:Choice Requires="x14">
            <control shapeId="26629" r:id="rId8" name="Check Box 5">
              <controlPr defaultSize="0" autoFill="0" autoLine="0" autoPict="0">
                <anchor moveWithCells="1">
                  <from>
                    <xdr:col>13</xdr:col>
                    <xdr:colOff>47625</xdr:colOff>
                    <xdr:row>12</xdr:row>
                    <xdr:rowOff>9525</xdr:rowOff>
                  </from>
                  <to>
                    <xdr:col>14</xdr:col>
                    <xdr:colOff>676275</xdr:colOff>
                    <xdr:row>13</xdr:row>
                    <xdr:rowOff>47625</xdr:rowOff>
                  </to>
                </anchor>
              </controlPr>
            </control>
          </mc:Choice>
        </mc:AlternateContent>
        <mc:AlternateContent xmlns:mc="http://schemas.openxmlformats.org/markup-compatibility/2006">
          <mc:Choice Requires="x14">
            <control shapeId="26630" r:id="rId9" name="Check Box 6">
              <controlPr defaultSize="0" autoFill="0" autoLine="0" autoPict="0">
                <anchor moveWithCells="1">
                  <from>
                    <xdr:col>13</xdr:col>
                    <xdr:colOff>38100</xdr:colOff>
                    <xdr:row>13</xdr:row>
                    <xdr:rowOff>38100</xdr:rowOff>
                  </from>
                  <to>
                    <xdr:col>15</xdr:col>
                    <xdr:colOff>228600</xdr:colOff>
                    <xdr:row>14</xdr:row>
                    <xdr:rowOff>104775</xdr:rowOff>
                  </to>
                </anchor>
              </controlPr>
            </control>
          </mc:Choice>
        </mc:AlternateContent>
        <mc:AlternateContent xmlns:mc="http://schemas.openxmlformats.org/markup-compatibility/2006">
          <mc:Choice Requires="x14">
            <control shapeId="26631" r:id="rId10" name="Check Box 7">
              <controlPr defaultSize="0" autoFill="0" autoLine="0" autoPict="0">
                <anchor moveWithCells="1">
                  <from>
                    <xdr:col>13</xdr:col>
                    <xdr:colOff>38100</xdr:colOff>
                    <xdr:row>14</xdr:row>
                    <xdr:rowOff>114300</xdr:rowOff>
                  </from>
                  <to>
                    <xdr:col>14</xdr:col>
                    <xdr:colOff>666750</xdr:colOff>
                    <xdr:row>15</xdr:row>
                    <xdr:rowOff>152400</xdr:rowOff>
                  </to>
                </anchor>
              </controlPr>
            </control>
          </mc:Choice>
        </mc:AlternateContent>
        <mc:AlternateContent xmlns:mc="http://schemas.openxmlformats.org/markup-compatibility/2006">
          <mc:Choice Requires="x14">
            <control shapeId="26632" r:id="rId11" name="Check Box 8">
              <controlPr defaultSize="0" autoFill="0" autoLine="0" autoPict="0">
                <anchor moveWithCells="1">
                  <from>
                    <xdr:col>13</xdr:col>
                    <xdr:colOff>38100</xdr:colOff>
                    <xdr:row>15</xdr:row>
                    <xdr:rowOff>142875</xdr:rowOff>
                  </from>
                  <to>
                    <xdr:col>15</xdr:col>
                    <xdr:colOff>200025</xdr:colOff>
                    <xdr:row>17</xdr:row>
                    <xdr:rowOff>28575</xdr:rowOff>
                  </to>
                </anchor>
              </controlPr>
            </control>
          </mc:Choice>
        </mc:AlternateContent>
        <mc:AlternateContent xmlns:mc="http://schemas.openxmlformats.org/markup-compatibility/2006">
          <mc:Choice Requires="x14">
            <control shapeId="26633" r:id="rId12" name="Check Box 9">
              <controlPr defaultSize="0" autoFill="0" autoLine="0" autoPict="0">
                <anchor moveWithCells="1">
                  <from>
                    <xdr:col>13</xdr:col>
                    <xdr:colOff>47625</xdr:colOff>
                    <xdr:row>17</xdr:row>
                    <xdr:rowOff>19050</xdr:rowOff>
                  </from>
                  <to>
                    <xdr:col>14</xdr:col>
                    <xdr:colOff>676275</xdr:colOff>
                    <xdr:row>18</xdr:row>
                    <xdr:rowOff>57150</xdr:rowOff>
                  </to>
                </anchor>
              </controlPr>
            </control>
          </mc:Choice>
        </mc:AlternateContent>
        <mc:AlternateContent xmlns:mc="http://schemas.openxmlformats.org/markup-compatibility/2006">
          <mc:Choice Requires="x14">
            <control shapeId="26634" r:id="rId13" name="Check Box 10">
              <controlPr defaultSize="0" autoFill="0" autoLine="0" autoPict="0">
                <anchor moveWithCells="1">
                  <from>
                    <xdr:col>13</xdr:col>
                    <xdr:colOff>38100</xdr:colOff>
                    <xdr:row>18</xdr:row>
                    <xdr:rowOff>95250</xdr:rowOff>
                  </from>
                  <to>
                    <xdr:col>14</xdr:col>
                    <xdr:colOff>666750</xdr:colOff>
                    <xdr:row>19</xdr:row>
                    <xdr:rowOff>133350</xdr:rowOff>
                  </to>
                </anchor>
              </controlPr>
            </control>
          </mc:Choice>
        </mc:AlternateContent>
        <mc:AlternateContent xmlns:mc="http://schemas.openxmlformats.org/markup-compatibility/2006">
          <mc:Choice Requires="x14">
            <control shapeId="26635" r:id="rId14" name="Check Box 11">
              <controlPr defaultSize="0" autoFill="0" autoLine="0" autoPict="0">
                <anchor moveWithCells="1">
                  <from>
                    <xdr:col>13</xdr:col>
                    <xdr:colOff>38100</xdr:colOff>
                    <xdr:row>19</xdr:row>
                    <xdr:rowOff>142875</xdr:rowOff>
                  </from>
                  <to>
                    <xdr:col>15</xdr:col>
                    <xdr:colOff>66675</xdr:colOff>
                    <xdr:row>21</xdr:row>
                    <xdr:rowOff>19050</xdr:rowOff>
                  </to>
                </anchor>
              </controlPr>
            </control>
          </mc:Choice>
        </mc:AlternateContent>
        <mc:AlternateContent xmlns:mc="http://schemas.openxmlformats.org/markup-compatibility/2006">
          <mc:Choice Requires="x14">
            <control shapeId="26636" r:id="rId15" name="Check Box 12">
              <controlPr defaultSize="0" autoFill="0" autoLine="0" autoPict="0">
                <anchor moveWithCells="1">
                  <from>
                    <xdr:col>13</xdr:col>
                    <xdr:colOff>38100</xdr:colOff>
                    <xdr:row>21</xdr:row>
                    <xdr:rowOff>19050</xdr:rowOff>
                  </from>
                  <to>
                    <xdr:col>14</xdr:col>
                    <xdr:colOff>200025</xdr:colOff>
                    <xdr:row>22</xdr:row>
                    <xdr:rowOff>76200</xdr:rowOff>
                  </to>
                </anchor>
              </controlPr>
            </control>
          </mc:Choice>
        </mc:AlternateContent>
        <mc:AlternateContent xmlns:mc="http://schemas.openxmlformats.org/markup-compatibility/2006">
          <mc:Choice Requires="x14">
            <control shapeId="26637" r:id="rId16" name="Check Box 13">
              <controlPr defaultSize="0" autoFill="0" autoLine="0" autoPict="0">
                <anchor moveWithCells="1">
                  <from>
                    <xdr:col>13</xdr:col>
                    <xdr:colOff>38100</xdr:colOff>
                    <xdr:row>22</xdr:row>
                    <xdr:rowOff>76200</xdr:rowOff>
                  </from>
                  <to>
                    <xdr:col>15</xdr:col>
                    <xdr:colOff>66675</xdr:colOff>
                    <xdr:row>22</xdr:row>
                    <xdr:rowOff>314325</xdr:rowOff>
                  </to>
                </anchor>
              </controlPr>
            </control>
          </mc:Choice>
        </mc:AlternateContent>
        <mc:AlternateContent xmlns:mc="http://schemas.openxmlformats.org/markup-compatibility/2006">
          <mc:Choice Requires="x14">
            <control shapeId="26638" r:id="rId17" name="Check Box 14">
              <controlPr defaultSize="0" autoFill="0" autoLine="0" autoPict="0">
                <anchor moveWithCells="1">
                  <from>
                    <xdr:col>13</xdr:col>
                    <xdr:colOff>38100</xdr:colOff>
                    <xdr:row>22</xdr:row>
                    <xdr:rowOff>295275</xdr:rowOff>
                  </from>
                  <to>
                    <xdr:col>15</xdr:col>
                    <xdr:colOff>276225</xdr:colOff>
                    <xdr:row>24</xdr:row>
                    <xdr:rowOff>19050</xdr:rowOff>
                  </to>
                </anchor>
              </controlPr>
            </control>
          </mc:Choice>
        </mc:AlternateContent>
        <mc:AlternateContent xmlns:mc="http://schemas.openxmlformats.org/markup-compatibility/2006">
          <mc:Choice Requires="x14">
            <control shapeId="26639" r:id="rId18" name="Check Box 15">
              <controlPr defaultSize="0" autoFill="0" autoLine="0" autoPict="0">
                <anchor moveWithCells="1">
                  <from>
                    <xdr:col>13</xdr:col>
                    <xdr:colOff>47625</xdr:colOff>
                    <xdr:row>24</xdr:row>
                    <xdr:rowOff>28575</xdr:rowOff>
                  </from>
                  <to>
                    <xdr:col>15</xdr:col>
                    <xdr:colOff>571500</xdr:colOff>
                    <xdr:row>25</xdr:row>
                    <xdr:rowOff>95250</xdr:rowOff>
                  </to>
                </anchor>
              </controlPr>
            </control>
          </mc:Choice>
        </mc:AlternateContent>
        <mc:AlternateContent xmlns:mc="http://schemas.openxmlformats.org/markup-compatibility/2006">
          <mc:Choice Requires="x14">
            <control shapeId="26640" r:id="rId19" name="Check Box 16">
              <controlPr defaultSize="0" autoFill="0" autoLine="0" autoPict="0">
                <anchor moveWithCells="1">
                  <from>
                    <xdr:col>13</xdr:col>
                    <xdr:colOff>47625</xdr:colOff>
                    <xdr:row>25</xdr:row>
                    <xdr:rowOff>76200</xdr:rowOff>
                  </from>
                  <to>
                    <xdr:col>15</xdr:col>
                    <xdr:colOff>571500</xdr:colOff>
                    <xdr:row>26</xdr:row>
                    <xdr:rowOff>152400</xdr:rowOff>
                  </to>
                </anchor>
              </controlPr>
            </control>
          </mc:Choice>
        </mc:AlternateContent>
        <mc:AlternateContent xmlns:mc="http://schemas.openxmlformats.org/markup-compatibility/2006">
          <mc:Choice Requires="x14">
            <control shapeId="26641" r:id="rId20" name="Check Box 17">
              <controlPr defaultSize="0" autoFill="0" autoLine="0" autoPict="0">
                <anchor moveWithCells="1">
                  <from>
                    <xdr:col>13</xdr:col>
                    <xdr:colOff>47625</xdr:colOff>
                    <xdr:row>26</xdr:row>
                    <xdr:rowOff>133350</xdr:rowOff>
                  </from>
                  <to>
                    <xdr:col>15</xdr:col>
                    <xdr:colOff>285750</xdr:colOff>
                    <xdr:row>28</xdr:row>
                    <xdr:rowOff>19050</xdr:rowOff>
                  </to>
                </anchor>
              </controlPr>
            </control>
          </mc:Choice>
        </mc:AlternateContent>
      </controls>
    </mc:Choice>
  </mc:AlternateConten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7495E1-CEF0-4F9C-9A22-CE87EF0EB3FA}">
  <dimension ref="B2:L34"/>
  <sheetViews>
    <sheetView showGridLines="0" showRowColHeaders="0" zoomScaleNormal="100" workbookViewId="0">
      <selection activeCell="B4" sqref="B4"/>
    </sheetView>
  </sheetViews>
  <sheetFormatPr baseColWidth="10" defaultRowHeight="15"/>
  <cols>
    <col min="1" max="1" width="3.28515625" customWidth="1"/>
    <col min="2" max="2" width="11.5703125" customWidth="1"/>
    <col min="3" max="3" width="14.28515625" customWidth="1"/>
    <col min="4" max="4" width="11.7109375" customWidth="1"/>
    <col min="5" max="5" width="12.140625" customWidth="1"/>
    <col min="6" max="6" width="14.42578125" customWidth="1"/>
    <col min="7" max="7" width="12.28515625" customWidth="1"/>
    <col min="8" max="8" width="11.28515625" customWidth="1"/>
  </cols>
  <sheetData>
    <row r="2" spans="2:12">
      <c r="B2" s="2" t="s">
        <v>828</v>
      </c>
    </row>
    <row r="3" spans="2:12" ht="21.6" customHeight="1" thickBot="1">
      <c r="B3" s="42">
        <v>2022</v>
      </c>
      <c r="C3" s="6"/>
      <c r="F3" s="6"/>
      <c r="G3" s="6"/>
      <c r="H3" s="6"/>
      <c r="I3" s="6"/>
      <c r="J3" s="6"/>
      <c r="K3" s="6"/>
      <c r="L3" s="6"/>
    </row>
    <row r="4" spans="2:12" ht="15.75" thickTop="1">
      <c r="B4" s="1"/>
      <c r="C4" s="1"/>
      <c r="D4" s="1"/>
      <c r="E4" s="1"/>
    </row>
    <row r="5" spans="2:12" ht="12.6" customHeight="1">
      <c r="B5" s="293" t="s">
        <v>895</v>
      </c>
      <c r="C5" s="293"/>
      <c r="D5" s="293"/>
      <c r="E5" s="293"/>
      <c r="F5" s="293"/>
      <c r="G5" s="293"/>
      <c r="H5" s="293"/>
    </row>
    <row r="6" spans="2:12" ht="25.15" customHeight="1">
      <c r="B6" s="330"/>
      <c r="C6" s="331"/>
      <c r="D6" s="331"/>
      <c r="E6" s="332"/>
      <c r="F6" s="333"/>
      <c r="G6" s="333"/>
      <c r="H6" s="334"/>
    </row>
    <row r="7" spans="2:12" ht="27" customHeight="1">
      <c r="B7" s="330"/>
      <c r="C7" s="12"/>
      <c r="D7" s="13"/>
      <c r="E7" s="13"/>
      <c r="F7" s="13"/>
      <c r="G7" s="13"/>
      <c r="H7" s="14"/>
    </row>
    <row r="8" spans="2:12">
      <c r="B8" s="15"/>
      <c r="C8" s="16"/>
      <c r="D8" s="16"/>
      <c r="E8" s="17"/>
      <c r="F8" s="51"/>
      <c r="G8" s="16"/>
      <c r="H8" s="17"/>
    </row>
    <row r="9" spans="2:12">
      <c r="B9" s="15"/>
      <c r="C9" s="16"/>
      <c r="D9" s="16"/>
      <c r="E9" s="18"/>
      <c r="F9" s="16"/>
      <c r="G9" s="16"/>
      <c r="H9" s="18"/>
    </row>
    <row r="10" spans="2:12">
      <c r="B10" s="15"/>
      <c r="C10" s="16"/>
      <c r="D10" s="16"/>
      <c r="E10" s="18"/>
      <c r="F10" s="16"/>
      <c r="G10" s="16"/>
      <c r="H10" s="18"/>
    </row>
    <row r="11" spans="2:12">
      <c r="B11" s="15"/>
      <c r="C11" s="16"/>
      <c r="D11" s="16"/>
      <c r="E11" s="18"/>
      <c r="F11" s="16"/>
      <c r="G11" s="16"/>
      <c r="H11" s="18"/>
    </row>
    <row r="12" spans="2:12">
      <c r="B12" s="15"/>
      <c r="C12" s="16"/>
      <c r="D12" s="16"/>
      <c r="E12" s="18"/>
      <c r="F12" s="16"/>
      <c r="G12" s="16"/>
      <c r="H12" s="18"/>
    </row>
    <row r="13" spans="2:12">
      <c r="B13" s="15"/>
      <c r="C13" s="16"/>
      <c r="D13" s="16"/>
      <c r="E13" s="18"/>
      <c r="F13" s="16"/>
      <c r="G13" s="16"/>
      <c r="H13" s="18"/>
    </row>
    <row r="14" spans="2:12">
      <c r="B14" s="19"/>
      <c r="C14" s="20"/>
      <c r="D14" s="16"/>
      <c r="E14" s="18"/>
      <c r="F14" s="20"/>
      <c r="G14" s="16"/>
      <c r="H14" s="18"/>
    </row>
    <row r="15" spans="2:12">
      <c r="B15" s="19"/>
      <c r="C15" s="20"/>
      <c r="D15" s="16"/>
      <c r="E15" s="18"/>
      <c r="F15" s="20"/>
      <c r="G15" s="16"/>
      <c r="H15" s="18"/>
    </row>
    <row r="16" spans="2:12">
      <c r="B16" s="19"/>
      <c r="C16" s="20"/>
      <c r="D16" s="16"/>
      <c r="E16" s="18"/>
      <c r="F16" s="20"/>
      <c r="G16" s="16"/>
      <c r="H16" s="18"/>
    </row>
    <row r="17" spans="2:8">
      <c r="B17" s="19"/>
      <c r="C17" s="20"/>
      <c r="D17" s="16"/>
      <c r="E17" s="18"/>
      <c r="F17" s="20"/>
      <c r="G17" s="16"/>
      <c r="H17" s="18"/>
    </row>
    <row r="18" spans="2:8">
      <c r="B18" s="19"/>
      <c r="C18" s="20"/>
      <c r="D18" s="16"/>
      <c r="E18" s="18"/>
      <c r="F18" s="20"/>
      <c r="G18" s="16"/>
      <c r="H18" s="18"/>
    </row>
    <row r="19" spans="2:8">
      <c r="B19" s="21"/>
      <c r="C19" s="22"/>
      <c r="D19" s="23"/>
      <c r="E19" s="18"/>
      <c r="F19" s="22"/>
      <c r="G19" s="23"/>
      <c r="H19" s="18"/>
    </row>
    <row r="20" spans="2:8">
      <c r="B20" s="24"/>
      <c r="C20" s="25"/>
      <c r="D20" s="25"/>
      <c r="E20" s="26"/>
      <c r="F20" s="25"/>
      <c r="G20" s="25"/>
      <c r="H20" s="26"/>
    </row>
    <row r="22" spans="2:8">
      <c r="B22" s="7"/>
    </row>
    <row r="23" spans="2:8" ht="26.45" customHeight="1">
      <c r="B23" s="335"/>
      <c r="C23" s="335"/>
      <c r="D23" s="335"/>
      <c r="E23" s="335"/>
      <c r="F23" s="335"/>
      <c r="G23" s="335"/>
      <c r="H23" s="335"/>
    </row>
    <row r="30" spans="2:8">
      <c r="B30" s="275" t="s">
        <v>596</v>
      </c>
    </row>
    <row r="31" spans="2:8">
      <c r="B31" s="275" t="s">
        <v>827</v>
      </c>
    </row>
    <row r="32" spans="2:8">
      <c r="C32" s="181"/>
      <c r="D32" s="181"/>
      <c r="E32" s="181"/>
      <c r="F32" s="181"/>
    </row>
    <row r="33" spans="2:6">
      <c r="C33" s="181"/>
      <c r="D33" s="181"/>
      <c r="E33" s="181"/>
      <c r="F33" s="181"/>
    </row>
    <row r="34" spans="2:6">
      <c r="B34" s="181"/>
      <c r="C34" s="181"/>
      <c r="D34" s="181"/>
      <c r="E34" s="181"/>
      <c r="F34" s="181"/>
    </row>
  </sheetData>
  <mergeCells count="5">
    <mergeCell ref="B6:B7"/>
    <mergeCell ref="C6:E6"/>
    <mergeCell ref="F6:H6"/>
    <mergeCell ref="B23:H23"/>
    <mergeCell ref="B5:H5"/>
  </mergeCells>
  <pageMargins left="0.7" right="0.7" top="0.75" bottom="0.75" header="0.3" footer="0.3"/>
  <pageSetup orientation="portrait" horizontalDpi="1200" verticalDpi="1200" r:id="rId1"/>
  <drawing r:id="rId2"/>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6AF73-B6CB-47FA-9FD4-0F8271458BB8}">
  <dimension ref="B2:N31"/>
  <sheetViews>
    <sheetView showGridLines="0" showRowColHeaders="0" zoomScaleNormal="100" workbookViewId="0">
      <selection activeCell="B4" sqref="B4"/>
    </sheetView>
  </sheetViews>
  <sheetFormatPr baseColWidth="10" defaultRowHeight="15"/>
  <cols>
    <col min="1" max="1" width="3.28515625" customWidth="1"/>
    <col min="2" max="2" width="11.5703125" customWidth="1"/>
    <col min="3" max="3" width="14.28515625" customWidth="1"/>
    <col min="4" max="4" width="11.7109375" customWidth="1"/>
    <col min="5" max="5" width="12.140625" customWidth="1"/>
    <col min="6" max="6" width="14.42578125" customWidth="1"/>
    <col min="7" max="7" width="12.28515625" customWidth="1"/>
    <col min="8" max="8" width="11.28515625" customWidth="1"/>
  </cols>
  <sheetData>
    <row r="2" spans="2:14">
      <c r="B2" s="2" t="s">
        <v>828</v>
      </c>
    </row>
    <row r="3" spans="2:14" ht="21.6" customHeight="1" thickBot="1">
      <c r="B3" s="42">
        <v>2022</v>
      </c>
      <c r="C3" s="6"/>
      <c r="F3" s="6"/>
      <c r="G3" s="6"/>
      <c r="H3" s="6"/>
      <c r="I3" s="6"/>
      <c r="J3" s="6"/>
      <c r="K3" s="6"/>
      <c r="L3" s="6"/>
      <c r="M3" s="6"/>
      <c r="N3" s="6"/>
    </row>
    <row r="4" spans="2:14" ht="15.75" thickTop="1">
      <c r="B4" s="1"/>
      <c r="C4" s="1"/>
      <c r="D4" s="1"/>
      <c r="E4" s="1"/>
    </row>
    <row r="5" spans="2:14" ht="12.6" customHeight="1">
      <c r="B5" s="11" t="s">
        <v>958</v>
      </c>
      <c r="C5" s="11"/>
      <c r="D5" s="11"/>
      <c r="E5" s="11"/>
      <c r="F5" s="11"/>
      <c r="G5" s="11"/>
      <c r="H5" s="11"/>
      <c r="I5" s="11"/>
      <c r="J5" s="11"/>
    </row>
    <row r="6" spans="2:14" ht="25.15" customHeight="1">
      <c r="B6" s="330"/>
      <c r="C6" s="331"/>
      <c r="D6" s="331"/>
      <c r="E6" s="332"/>
      <c r="F6" s="333"/>
      <c r="G6" s="333"/>
      <c r="H6" s="334"/>
    </row>
    <row r="7" spans="2:14" ht="27" customHeight="1">
      <c r="B7" s="330"/>
      <c r="C7" s="12"/>
      <c r="D7" s="13"/>
      <c r="E7" s="13"/>
      <c r="F7" s="13"/>
      <c r="G7" s="13"/>
      <c r="H7" s="14"/>
    </row>
    <row r="8" spans="2:14">
      <c r="B8" s="15"/>
      <c r="C8" s="16"/>
      <c r="D8" s="16"/>
      <c r="E8" s="17"/>
      <c r="F8" s="51"/>
      <c r="G8" s="16"/>
      <c r="H8" s="17"/>
    </row>
    <row r="9" spans="2:14">
      <c r="B9" s="15"/>
      <c r="C9" s="16"/>
      <c r="D9" s="16"/>
      <c r="E9" s="18"/>
      <c r="F9" s="16"/>
      <c r="G9" s="16"/>
      <c r="H9" s="18"/>
    </row>
    <row r="10" spans="2:14">
      <c r="B10" s="15"/>
      <c r="C10" s="16"/>
      <c r="D10" s="16"/>
      <c r="E10" s="18"/>
      <c r="F10" s="16"/>
      <c r="G10" s="16"/>
      <c r="H10" s="18"/>
    </row>
    <row r="11" spans="2:14">
      <c r="B11" s="15"/>
      <c r="C11" s="16"/>
      <c r="D11" s="16"/>
      <c r="E11" s="18"/>
      <c r="F11" s="16"/>
      <c r="G11" s="16"/>
      <c r="H11" s="18"/>
    </row>
    <row r="12" spans="2:14">
      <c r="B12" s="15"/>
      <c r="C12" s="16"/>
      <c r="D12" s="16"/>
      <c r="E12" s="18"/>
      <c r="F12" s="16"/>
      <c r="G12" s="16"/>
      <c r="H12" s="18"/>
    </row>
    <row r="13" spans="2:14">
      <c r="B13" s="15"/>
      <c r="C13" s="16"/>
      <c r="D13" s="16"/>
      <c r="E13" s="18"/>
      <c r="F13" s="16"/>
      <c r="G13" s="16"/>
      <c r="H13" s="18"/>
    </row>
    <row r="14" spans="2:14">
      <c r="B14" s="19"/>
      <c r="C14" s="20"/>
      <c r="D14" s="16"/>
      <c r="E14" s="18"/>
      <c r="F14" s="20"/>
      <c r="G14" s="16"/>
      <c r="H14" s="18"/>
    </row>
    <row r="15" spans="2:14">
      <c r="B15" s="19"/>
      <c r="C15" s="20"/>
      <c r="D15" s="16"/>
      <c r="E15" s="18"/>
      <c r="F15" s="20"/>
      <c r="G15" s="16"/>
      <c r="H15" s="18"/>
    </row>
    <row r="16" spans="2:14">
      <c r="B16" s="19"/>
      <c r="C16" s="20"/>
      <c r="D16" s="16"/>
      <c r="E16" s="18"/>
      <c r="F16" s="20"/>
      <c r="G16" s="16"/>
      <c r="H16" s="18"/>
    </row>
    <row r="17" spans="2:8">
      <c r="B17" s="19"/>
      <c r="C17" s="20"/>
      <c r="D17" s="16"/>
      <c r="E17" s="18"/>
      <c r="F17" s="20"/>
      <c r="G17" s="16"/>
      <c r="H17" s="18"/>
    </row>
    <row r="18" spans="2:8">
      <c r="B18" s="19"/>
      <c r="C18" s="20"/>
      <c r="D18" s="16"/>
      <c r="E18" s="18"/>
      <c r="F18" s="20"/>
      <c r="G18" s="16"/>
      <c r="H18" s="18"/>
    </row>
    <row r="19" spans="2:8">
      <c r="B19" s="21"/>
      <c r="C19" s="22"/>
      <c r="D19" s="23"/>
      <c r="E19" s="18"/>
      <c r="F19" s="22"/>
      <c r="G19" s="23"/>
      <c r="H19" s="18"/>
    </row>
    <row r="20" spans="2:8">
      <c r="B20" s="24"/>
      <c r="C20" s="25"/>
      <c r="D20" s="25"/>
      <c r="E20" s="26"/>
      <c r="F20" s="25"/>
      <c r="G20" s="25"/>
      <c r="H20" s="26"/>
    </row>
    <row r="22" spans="2:8">
      <c r="B22" s="7"/>
    </row>
    <row r="23" spans="2:8" ht="26.45" customHeight="1">
      <c r="B23" s="335"/>
      <c r="C23" s="335"/>
      <c r="D23" s="335"/>
      <c r="E23" s="335"/>
      <c r="F23" s="335"/>
      <c r="G23" s="335"/>
      <c r="H23" s="335"/>
    </row>
    <row r="31" spans="2:8">
      <c r="B31" s="287" t="s">
        <v>966</v>
      </c>
    </row>
  </sheetData>
  <mergeCells count="4">
    <mergeCell ref="B6:B7"/>
    <mergeCell ref="C6:E6"/>
    <mergeCell ref="F6:H6"/>
    <mergeCell ref="B23:H23"/>
  </mergeCells>
  <pageMargins left="0.7" right="0.7" top="0.75" bottom="0.75" header="0.3" footer="0.3"/>
  <pageSetup orientation="portrait" horizontalDpi="1200" verticalDpi="1200" r:id="rId1"/>
  <drawing r:id="rId2"/>
  <legacyDrawing r:id="rId3"/>
  <mc:AlternateContent xmlns:mc="http://schemas.openxmlformats.org/markup-compatibility/2006">
    <mc:Choice Requires="x14">
      <controls>
        <mc:AlternateContent xmlns:mc="http://schemas.openxmlformats.org/markup-compatibility/2006">
          <mc:Choice Requires="x14">
            <control shapeId="28673" r:id="rId4" name="Check Box 1">
              <controlPr defaultSize="0" autoFill="0" autoLine="0" autoPict="0">
                <anchor moveWithCells="1">
                  <from>
                    <xdr:col>11</xdr:col>
                    <xdr:colOff>161925</xdr:colOff>
                    <xdr:row>9</xdr:row>
                    <xdr:rowOff>152400</xdr:rowOff>
                  </from>
                  <to>
                    <xdr:col>13</xdr:col>
                    <xdr:colOff>390525</xdr:colOff>
                    <xdr:row>11</xdr:row>
                    <xdr:rowOff>19050</xdr:rowOff>
                  </to>
                </anchor>
              </controlPr>
            </control>
          </mc:Choice>
        </mc:AlternateContent>
        <mc:AlternateContent xmlns:mc="http://schemas.openxmlformats.org/markup-compatibility/2006">
          <mc:Choice Requires="x14">
            <control shapeId="28674" r:id="rId5" name="Check Box 2">
              <controlPr defaultSize="0" autoFill="0" autoLine="0" autoPict="0">
                <anchor moveWithCells="1">
                  <from>
                    <xdr:col>11</xdr:col>
                    <xdr:colOff>171450</xdr:colOff>
                    <xdr:row>11</xdr:row>
                    <xdr:rowOff>19050</xdr:rowOff>
                  </from>
                  <to>
                    <xdr:col>13</xdr:col>
                    <xdr:colOff>514350</xdr:colOff>
                    <xdr:row>12</xdr:row>
                    <xdr:rowOff>76200</xdr:rowOff>
                  </to>
                </anchor>
              </controlPr>
            </control>
          </mc:Choice>
        </mc:AlternateContent>
        <mc:AlternateContent xmlns:mc="http://schemas.openxmlformats.org/markup-compatibility/2006">
          <mc:Choice Requires="x14">
            <control shapeId="28675" r:id="rId6" name="Check Box 3">
              <controlPr defaultSize="0" autoFill="0" autoLine="0" autoPict="0">
                <anchor moveWithCells="1">
                  <from>
                    <xdr:col>11</xdr:col>
                    <xdr:colOff>190500</xdr:colOff>
                    <xdr:row>12</xdr:row>
                    <xdr:rowOff>76200</xdr:rowOff>
                  </from>
                  <to>
                    <xdr:col>13</xdr:col>
                    <xdr:colOff>533400</xdr:colOff>
                    <xdr:row>13</xdr:row>
                    <xdr:rowOff>133350</xdr:rowOff>
                  </to>
                </anchor>
              </controlPr>
            </control>
          </mc:Choice>
        </mc:AlternateContent>
        <mc:AlternateContent xmlns:mc="http://schemas.openxmlformats.org/markup-compatibility/2006">
          <mc:Choice Requires="x14">
            <control shapeId="28676" r:id="rId7" name="Check Box 4">
              <controlPr defaultSize="0" autoFill="0" autoLine="0" autoPict="0">
                <anchor moveWithCells="1">
                  <from>
                    <xdr:col>11</xdr:col>
                    <xdr:colOff>171450</xdr:colOff>
                    <xdr:row>13</xdr:row>
                    <xdr:rowOff>133350</xdr:rowOff>
                  </from>
                  <to>
                    <xdr:col>13</xdr:col>
                    <xdr:colOff>514350</xdr:colOff>
                    <xdr:row>15</xdr:row>
                    <xdr:rowOff>9525</xdr:rowOff>
                  </to>
                </anchor>
              </controlPr>
            </control>
          </mc:Choice>
        </mc:AlternateContent>
        <mc:AlternateContent xmlns:mc="http://schemas.openxmlformats.org/markup-compatibility/2006">
          <mc:Choice Requires="x14">
            <control shapeId="28677" r:id="rId8" name="Check Box 5">
              <controlPr defaultSize="0" autoFill="0" autoLine="0" autoPict="0">
                <anchor moveWithCells="1">
                  <from>
                    <xdr:col>11</xdr:col>
                    <xdr:colOff>190500</xdr:colOff>
                    <xdr:row>15</xdr:row>
                    <xdr:rowOff>19050</xdr:rowOff>
                  </from>
                  <to>
                    <xdr:col>13</xdr:col>
                    <xdr:colOff>533400</xdr:colOff>
                    <xdr:row>16</xdr:row>
                    <xdr:rowOff>66675</xdr:rowOff>
                  </to>
                </anchor>
              </controlPr>
            </control>
          </mc:Choice>
        </mc:AlternateContent>
        <mc:AlternateContent xmlns:mc="http://schemas.openxmlformats.org/markup-compatibility/2006">
          <mc:Choice Requires="x14">
            <control shapeId="28678" r:id="rId9" name="Check Box 6">
              <controlPr defaultSize="0" autoFill="0" autoLine="0" autoPict="0">
                <anchor moveWithCells="1">
                  <from>
                    <xdr:col>11</xdr:col>
                    <xdr:colOff>190500</xdr:colOff>
                    <xdr:row>16</xdr:row>
                    <xdr:rowOff>76200</xdr:rowOff>
                  </from>
                  <to>
                    <xdr:col>13</xdr:col>
                    <xdr:colOff>533400</xdr:colOff>
                    <xdr:row>17</xdr:row>
                    <xdr:rowOff>133350</xdr:rowOff>
                  </to>
                </anchor>
              </controlPr>
            </control>
          </mc:Choice>
        </mc:AlternateContent>
        <mc:AlternateContent xmlns:mc="http://schemas.openxmlformats.org/markup-compatibility/2006">
          <mc:Choice Requires="x14">
            <control shapeId="28679" r:id="rId10" name="Check Box 7">
              <controlPr defaultSize="0" autoFill="0" autoLine="0" autoPict="0">
                <anchor moveWithCells="1">
                  <from>
                    <xdr:col>11</xdr:col>
                    <xdr:colOff>190500</xdr:colOff>
                    <xdr:row>17</xdr:row>
                    <xdr:rowOff>142875</xdr:rowOff>
                  </from>
                  <to>
                    <xdr:col>13</xdr:col>
                    <xdr:colOff>533400</xdr:colOff>
                    <xdr:row>19</xdr:row>
                    <xdr:rowOff>19050</xdr:rowOff>
                  </to>
                </anchor>
              </controlPr>
            </control>
          </mc:Choice>
        </mc:AlternateContent>
        <mc:AlternateContent xmlns:mc="http://schemas.openxmlformats.org/markup-compatibility/2006">
          <mc:Choice Requires="x14">
            <control shapeId="28680" r:id="rId11" name="Check Box 8">
              <controlPr defaultSize="0" autoFill="0" autoLine="0" autoPict="0">
                <anchor moveWithCells="1">
                  <from>
                    <xdr:col>11</xdr:col>
                    <xdr:colOff>171450</xdr:colOff>
                    <xdr:row>19</xdr:row>
                    <xdr:rowOff>28575</xdr:rowOff>
                  </from>
                  <to>
                    <xdr:col>13</xdr:col>
                    <xdr:colOff>609600</xdr:colOff>
                    <xdr:row>20</xdr:row>
                    <xdr:rowOff>85725</xdr:rowOff>
                  </to>
                </anchor>
              </controlPr>
            </control>
          </mc:Choice>
        </mc:AlternateContent>
        <mc:AlternateContent xmlns:mc="http://schemas.openxmlformats.org/markup-compatibility/2006">
          <mc:Choice Requires="x14">
            <control shapeId="28681" r:id="rId12" name="Check Box 9">
              <controlPr defaultSize="0" autoFill="0" autoLine="0" autoPict="0">
                <anchor moveWithCells="1">
                  <from>
                    <xdr:col>11</xdr:col>
                    <xdr:colOff>190500</xdr:colOff>
                    <xdr:row>20</xdr:row>
                    <xdr:rowOff>95250</xdr:rowOff>
                  </from>
                  <to>
                    <xdr:col>13</xdr:col>
                    <xdr:colOff>533400</xdr:colOff>
                    <xdr:row>21</xdr:row>
                    <xdr:rowOff>142875</xdr:rowOff>
                  </to>
                </anchor>
              </controlPr>
            </control>
          </mc:Choice>
        </mc:AlternateContent>
        <mc:AlternateContent xmlns:mc="http://schemas.openxmlformats.org/markup-compatibility/2006">
          <mc:Choice Requires="x14">
            <control shapeId="28682" r:id="rId13" name="Check Box 10">
              <controlPr defaultSize="0" autoFill="0" autoLine="0" autoPict="0">
                <anchor moveWithCells="1">
                  <from>
                    <xdr:col>11</xdr:col>
                    <xdr:colOff>200025</xdr:colOff>
                    <xdr:row>21</xdr:row>
                    <xdr:rowOff>152400</xdr:rowOff>
                  </from>
                  <to>
                    <xdr:col>13</xdr:col>
                    <xdr:colOff>542925</xdr:colOff>
                    <xdr:row>22</xdr:row>
                    <xdr:rowOff>209550</xdr:rowOff>
                  </to>
                </anchor>
              </controlPr>
            </control>
          </mc:Choice>
        </mc:AlternateContent>
      </controls>
    </mc:Choice>
  </mc:AlternateContent>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E7E7B1-4799-4228-830D-C5F0EFC83D79}">
  <dimension ref="B2:N27"/>
  <sheetViews>
    <sheetView showGridLines="0" showRowColHeaders="0" workbookViewId="0">
      <selection activeCell="B4" sqref="B4"/>
    </sheetView>
  </sheetViews>
  <sheetFormatPr baseColWidth="10" defaultColWidth="11.42578125" defaultRowHeight="15"/>
  <cols>
    <col min="1" max="1" width="3.28515625" style="217" customWidth="1"/>
    <col min="2" max="2" width="11.5703125" style="217" customWidth="1"/>
    <col min="3" max="3" width="14.28515625" style="217" customWidth="1"/>
    <col min="4" max="4" width="11.7109375" style="217" customWidth="1"/>
    <col min="5" max="5" width="12.140625" style="217" customWidth="1"/>
    <col min="6" max="6" width="14.42578125" style="217" customWidth="1"/>
    <col min="7" max="7" width="12.28515625" style="217" customWidth="1"/>
    <col min="8" max="8" width="11.28515625" style="217" customWidth="1"/>
    <col min="9" max="16384" width="11.42578125" style="217"/>
  </cols>
  <sheetData>
    <row r="2" spans="2:14">
      <c r="B2" s="2" t="s">
        <v>828</v>
      </c>
      <c r="C2"/>
    </row>
    <row r="3" spans="2:14" ht="21.6" customHeight="1" thickBot="1">
      <c r="B3" s="42">
        <v>2022</v>
      </c>
      <c r="C3" s="6"/>
      <c r="F3" s="218"/>
      <c r="G3" s="218"/>
      <c r="H3" s="218"/>
      <c r="I3" s="218"/>
      <c r="J3" s="218"/>
      <c r="K3" s="218"/>
      <c r="L3" s="218"/>
      <c r="M3" s="218"/>
      <c r="N3" s="218"/>
    </row>
    <row r="4" spans="2:14" ht="15.75" thickTop="1">
      <c r="B4" s="219"/>
      <c r="C4" s="219"/>
      <c r="D4" s="219"/>
      <c r="E4" s="219"/>
    </row>
    <row r="5" spans="2:14" ht="12.6" customHeight="1">
      <c r="B5" s="220" t="s">
        <v>959</v>
      </c>
      <c r="C5" s="220"/>
      <c r="D5" s="220"/>
      <c r="E5" s="220"/>
      <c r="F5" s="220"/>
      <c r="G5" s="220"/>
      <c r="H5" s="220"/>
      <c r="I5" s="220"/>
    </row>
    <row r="6" spans="2:14" ht="25.15" customHeight="1">
      <c r="B6" s="336"/>
      <c r="C6" s="337"/>
      <c r="D6" s="337"/>
      <c r="E6" s="338"/>
      <c r="F6" s="339"/>
      <c r="G6" s="339"/>
      <c r="H6" s="340"/>
    </row>
    <row r="7" spans="2:14" ht="27" customHeight="1">
      <c r="B7" s="336"/>
      <c r="C7" s="221"/>
      <c r="D7" s="222"/>
      <c r="E7" s="222"/>
      <c r="F7" s="222"/>
      <c r="G7" s="222"/>
      <c r="H7" s="223"/>
    </row>
    <row r="8" spans="2:14">
      <c r="B8" s="224"/>
      <c r="C8" s="225"/>
      <c r="D8" s="225"/>
      <c r="E8" s="226"/>
      <c r="F8" s="227"/>
      <c r="G8" s="225"/>
      <c r="H8" s="226"/>
    </row>
    <row r="9" spans="2:14">
      <c r="B9" s="224"/>
      <c r="C9" s="225"/>
      <c r="D9" s="225"/>
      <c r="E9" s="228"/>
      <c r="F9" s="225"/>
      <c r="G9" s="225"/>
      <c r="H9" s="228"/>
    </row>
    <row r="10" spans="2:14">
      <c r="B10" s="224"/>
      <c r="C10" s="225"/>
      <c r="D10" s="225"/>
      <c r="E10" s="228"/>
      <c r="F10" s="225"/>
      <c r="G10" s="225"/>
      <c r="H10" s="228"/>
    </row>
    <row r="11" spans="2:14">
      <c r="B11" s="224"/>
      <c r="C11" s="225"/>
      <c r="D11" s="225"/>
      <c r="E11" s="228"/>
      <c r="F11" s="225"/>
      <c r="G11" s="225"/>
      <c r="H11" s="228"/>
    </row>
    <row r="12" spans="2:14">
      <c r="B12" s="224"/>
      <c r="C12" s="225"/>
      <c r="D12" s="225"/>
      <c r="E12" s="228"/>
      <c r="F12" s="225"/>
      <c r="G12" s="225"/>
      <c r="H12" s="228"/>
    </row>
    <row r="13" spans="2:14">
      <c r="B13" s="224"/>
      <c r="C13" s="225"/>
      <c r="D13" s="225"/>
      <c r="E13" s="228"/>
      <c r="F13" s="225"/>
      <c r="G13" s="225"/>
      <c r="H13" s="228"/>
    </row>
    <row r="14" spans="2:14">
      <c r="B14" s="229"/>
      <c r="C14" s="230"/>
      <c r="D14" s="225"/>
      <c r="E14" s="228"/>
      <c r="F14" s="230"/>
      <c r="G14" s="225"/>
      <c r="H14" s="228"/>
    </row>
    <row r="15" spans="2:14">
      <c r="B15" s="229"/>
      <c r="C15" s="230"/>
      <c r="D15" s="225"/>
      <c r="E15" s="228"/>
      <c r="F15" s="230"/>
      <c r="G15" s="225"/>
      <c r="H15" s="228"/>
    </row>
    <row r="16" spans="2:14">
      <c r="B16" s="229"/>
      <c r="C16" s="230"/>
      <c r="D16" s="225"/>
      <c r="E16" s="228"/>
      <c r="F16" s="230"/>
      <c r="G16" s="225"/>
      <c r="H16" s="228"/>
    </row>
    <row r="17" spans="2:8">
      <c r="B17" s="229"/>
      <c r="C17" s="230"/>
      <c r="D17" s="225"/>
      <c r="E17" s="228"/>
      <c r="F17" s="230"/>
      <c r="G17" s="225"/>
      <c r="H17" s="228"/>
    </row>
    <row r="18" spans="2:8">
      <c r="B18" s="229"/>
      <c r="C18" s="230"/>
      <c r="D18" s="225"/>
      <c r="E18" s="228"/>
      <c r="F18" s="230"/>
      <c r="G18" s="225"/>
      <c r="H18" s="228"/>
    </row>
    <row r="19" spans="2:8">
      <c r="B19" s="231"/>
      <c r="C19" s="232"/>
      <c r="D19" s="233"/>
      <c r="E19" s="228"/>
      <c r="F19" s="232"/>
      <c r="G19" s="233"/>
      <c r="H19" s="228"/>
    </row>
    <row r="20" spans="2:8">
      <c r="B20" s="234"/>
      <c r="C20" s="235"/>
      <c r="D20" s="235"/>
      <c r="E20" s="236"/>
      <c r="F20" s="235"/>
      <c r="G20" s="235"/>
      <c r="H20" s="236"/>
    </row>
    <row r="22" spans="2:8">
      <c r="B22" s="237"/>
    </row>
    <row r="23" spans="2:8" ht="26.45" customHeight="1">
      <c r="B23" s="341"/>
      <c r="C23" s="341"/>
      <c r="D23" s="341"/>
      <c r="E23" s="341"/>
      <c r="F23" s="341"/>
      <c r="G23" s="341"/>
      <c r="H23" s="341"/>
    </row>
    <row r="27" spans="2:8">
      <c r="B27" s="287" t="s">
        <v>966</v>
      </c>
    </row>
  </sheetData>
  <mergeCells count="4">
    <mergeCell ref="B6:B7"/>
    <mergeCell ref="C6:E6"/>
    <mergeCell ref="F6:H6"/>
    <mergeCell ref="B23:H23"/>
  </mergeCells>
  <pageMargins left="0.7" right="0.7" top="0.75" bottom="0.75" header="0.3" footer="0.3"/>
  <pageSetup orientation="portrait" horizontalDpi="1200" verticalDpi="1200" r:id="rId1"/>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12</xdr:col>
                    <xdr:colOff>219075</xdr:colOff>
                    <xdr:row>13</xdr:row>
                    <xdr:rowOff>171450</xdr:rowOff>
                  </from>
                  <to>
                    <xdr:col>13</xdr:col>
                    <xdr:colOff>704850</xdr:colOff>
                    <xdr:row>15</xdr:row>
                    <xdr:rowOff>76200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12</xdr:col>
                    <xdr:colOff>228600</xdr:colOff>
                    <xdr:row>15</xdr:row>
                    <xdr:rowOff>85725</xdr:rowOff>
                  </from>
                  <to>
                    <xdr:col>13</xdr:col>
                    <xdr:colOff>714375</xdr:colOff>
                    <xdr:row>16</xdr:row>
                    <xdr:rowOff>161925</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12</xdr:col>
                    <xdr:colOff>238125</xdr:colOff>
                    <xdr:row>16</xdr:row>
                    <xdr:rowOff>152400</xdr:rowOff>
                  </from>
                  <to>
                    <xdr:col>13</xdr:col>
                    <xdr:colOff>723900</xdr:colOff>
                    <xdr:row>18</xdr:row>
                    <xdr:rowOff>47625</xdr:rowOff>
                  </to>
                </anchor>
              </controlPr>
            </control>
          </mc:Choice>
        </mc:AlternateContent>
      </controls>
    </mc:Choice>
  </mc:AlternateContent>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D46A96-ECB6-4F1E-B64C-56563181BA32}">
  <dimension ref="B2:N28"/>
  <sheetViews>
    <sheetView showGridLines="0" showRowColHeaders="0" workbookViewId="0">
      <selection activeCell="B4" sqref="B4"/>
    </sheetView>
  </sheetViews>
  <sheetFormatPr baseColWidth="10" defaultRowHeight="15"/>
  <cols>
    <col min="1" max="1" width="3.28515625" customWidth="1"/>
    <col min="2" max="2" width="11.5703125" customWidth="1"/>
    <col min="3" max="3" width="14.28515625" customWidth="1"/>
    <col min="4" max="4" width="11.7109375" customWidth="1"/>
    <col min="5" max="5" width="12.140625" customWidth="1"/>
    <col min="6" max="6" width="14.42578125" customWidth="1"/>
    <col min="7" max="7" width="12.28515625" customWidth="1"/>
    <col min="8" max="8" width="11.28515625" customWidth="1"/>
  </cols>
  <sheetData>
    <row r="2" spans="2:14">
      <c r="B2" s="2" t="s">
        <v>828</v>
      </c>
    </row>
    <row r="3" spans="2:14" ht="21.6" customHeight="1" thickBot="1">
      <c r="B3" s="42">
        <v>2022</v>
      </c>
      <c r="C3" s="6"/>
      <c r="F3" s="6"/>
      <c r="G3" s="6"/>
      <c r="H3" s="6"/>
      <c r="I3" s="6"/>
      <c r="J3" s="6"/>
      <c r="K3" s="6"/>
      <c r="L3" s="6"/>
      <c r="M3" s="6"/>
      <c r="N3" s="6"/>
    </row>
    <row r="4" spans="2:14" ht="15.75" thickTop="1">
      <c r="B4" s="1"/>
      <c r="C4" s="1"/>
      <c r="D4" s="1"/>
      <c r="E4" s="1"/>
    </row>
    <row r="5" spans="2:14" ht="12.6" customHeight="1">
      <c r="B5" s="293" t="s">
        <v>960</v>
      </c>
      <c r="C5" s="293"/>
      <c r="D5" s="293"/>
      <c r="E5" s="293"/>
      <c r="F5" s="293"/>
      <c r="G5" s="293"/>
      <c r="H5" s="293"/>
      <c r="I5" s="293"/>
      <c r="J5" s="293"/>
    </row>
    <row r="6" spans="2:14" ht="25.15" customHeight="1">
      <c r="B6" s="330"/>
      <c r="C6" s="331"/>
      <c r="D6" s="331"/>
      <c r="E6" s="332"/>
      <c r="F6" s="333"/>
      <c r="G6" s="333"/>
      <c r="H6" s="334"/>
    </row>
    <row r="7" spans="2:14" ht="27" customHeight="1">
      <c r="B7" s="330"/>
      <c r="C7" s="12"/>
      <c r="D7" s="13"/>
      <c r="E7" s="13"/>
      <c r="F7" s="13"/>
      <c r="G7" s="13"/>
      <c r="H7" s="14"/>
    </row>
    <row r="8" spans="2:14">
      <c r="B8" s="15"/>
      <c r="C8" s="16"/>
      <c r="D8" s="16"/>
      <c r="E8" s="17"/>
      <c r="F8" s="51"/>
      <c r="G8" s="16"/>
      <c r="H8" s="17"/>
    </row>
    <row r="9" spans="2:14">
      <c r="B9" s="15"/>
      <c r="C9" s="16"/>
      <c r="D9" s="16"/>
      <c r="E9" s="18"/>
      <c r="F9" s="16"/>
      <c r="G9" s="16"/>
      <c r="H9" s="18"/>
    </row>
    <row r="10" spans="2:14">
      <c r="B10" s="15"/>
      <c r="C10" s="16"/>
      <c r="D10" s="16"/>
      <c r="E10" s="18"/>
      <c r="F10" s="16"/>
      <c r="G10" s="16"/>
      <c r="H10" s="18"/>
    </row>
    <row r="11" spans="2:14">
      <c r="B11" s="15"/>
      <c r="C11" s="16"/>
      <c r="D11" s="16"/>
      <c r="E11" s="18"/>
      <c r="F11" s="16"/>
      <c r="G11" s="16"/>
      <c r="H11" s="18"/>
    </row>
    <row r="12" spans="2:14">
      <c r="B12" s="15"/>
      <c r="C12" s="16"/>
      <c r="D12" s="16"/>
      <c r="E12" s="18"/>
      <c r="F12" s="16"/>
      <c r="G12" s="16"/>
      <c r="H12" s="18"/>
    </row>
    <row r="13" spans="2:14">
      <c r="B13" s="15"/>
      <c r="C13" s="16"/>
      <c r="D13" s="16"/>
      <c r="E13" s="18"/>
      <c r="F13" s="16"/>
      <c r="G13" s="16"/>
      <c r="H13" s="18"/>
    </row>
    <row r="14" spans="2:14">
      <c r="B14" s="19"/>
      <c r="C14" s="20"/>
      <c r="D14" s="16"/>
      <c r="E14" s="18"/>
      <c r="F14" s="20"/>
      <c r="G14" s="16"/>
      <c r="H14" s="18"/>
    </row>
    <row r="15" spans="2:14">
      <c r="B15" s="19"/>
      <c r="C15" s="20"/>
      <c r="D15" s="16"/>
      <c r="E15" s="18"/>
      <c r="F15" s="20"/>
      <c r="G15" s="16"/>
      <c r="H15" s="18"/>
    </row>
    <row r="16" spans="2:14">
      <c r="B16" s="19"/>
      <c r="C16" s="20"/>
      <c r="D16" s="16"/>
      <c r="E16" s="18"/>
      <c r="F16" s="20"/>
      <c r="G16" s="16"/>
      <c r="H16" s="18"/>
    </row>
    <row r="17" spans="2:8">
      <c r="B17" s="19"/>
      <c r="C17" s="20"/>
      <c r="D17" s="16"/>
      <c r="E17" s="18"/>
      <c r="F17" s="20"/>
      <c r="G17" s="16"/>
      <c r="H17" s="18"/>
    </row>
    <row r="18" spans="2:8">
      <c r="B18" s="19"/>
      <c r="C18" s="20"/>
      <c r="D18" s="16"/>
      <c r="E18" s="18"/>
      <c r="F18" s="20"/>
      <c r="G18" s="16"/>
      <c r="H18" s="18"/>
    </row>
    <row r="19" spans="2:8">
      <c r="B19" s="21"/>
      <c r="C19" s="22"/>
      <c r="D19" s="23"/>
      <c r="E19" s="18"/>
      <c r="F19" s="22"/>
      <c r="G19" s="23"/>
      <c r="H19" s="18"/>
    </row>
    <row r="20" spans="2:8">
      <c r="B20" s="24"/>
      <c r="C20" s="25"/>
      <c r="D20" s="25"/>
      <c r="E20" s="26"/>
      <c r="F20" s="25"/>
      <c r="G20" s="25"/>
      <c r="H20" s="26"/>
    </row>
    <row r="22" spans="2:8">
      <c r="B22" s="7"/>
    </row>
    <row r="23" spans="2:8" ht="26.45" customHeight="1">
      <c r="B23" s="335"/>
      <c r="C23" s="335"/>
      <c r="D23" s="335"/>
      <c r="E23" s="335"/>
      <c r="F23" s="335"/>
      <c r="G23" s="335"/>
      <c r="H23" s="335"/>
    </row>
    <row r="28" spans="2:8">
      <c r="B28" s="287" t="s">
        <v>966</v>
      </c>
    </row>
  </sheetData>
  <mergeCells count="5">
    <mergeCell ref="B6:B7"/>
    <mergeCell ref="C6:E6"/>
    <mergeCell ref="F6:H6"/>
    <mergeCell ref="B23:H23"/>
    <mergeCell ref="B5:J5"/>
  </mergeCells>
  <pageMargins left="0.7" right="0.7" top="0.75" bottom="0.75" header="0.3" footer="0.3"/>
  <pageSetup orientation="portrait" horizontalDpi="1200" verticalDpi="1200" r:id="rId1"/>
  <drawing r:id="rId2"/>
  <legacyDrawing r:id="rId3"/>
  <mc:AlternateContent xmlns:mc="http://schemas.openxmlformats.org/markup-compatibility/2006">
    <mc:Choice Requires="x14">
      <controls>
        <mc:AlternateContent xmlns:mc="http://schemas.openxmlformats.org/markup-compatibility/2006">
          <mc:Choice Requires="x14">
            <control shapeId="30721" r:id="rId4" name="Check Box 1">
              <controlPr defaultSize="0" autoFill="0" autoLine="0" autoPict="0">
                <anchor moveWithCells="1">
                  <from>
                    <xdr:col>11</xdr:col>
                    <xdr:colOff>514350</xdr:colOff>
                    <xdr:row>10</xdr:row>
                    <xdr:rowOff>133350</xdr:rowOff>
                  </from>
                  <to>
                    <xdr:col>13</xdr:col>
                    <xdr:colOff>657225</xdr:colOff>
                    <xdr:row>12</xdr:row>
                    <xdr:rowOff>19050</xdr:rowOff>
                  </to>
                </anchor>
              </controlPr>
            </control>
          </mc:Choice>
        </mc:AlternateContent>
        <mc:AlternateContent xmlns:mc="http://schemas.openxmlformats.org/markup-compatibility/2006">
          <mc:Choice Requires="x14">
            <control shapeId="30722" r:id="rId5" name="Check Box 2">
              <controlPr defaultSize="0" autoFill="0" autoLine="0" autoPict="0">
                <anchor moveWithCells="1">
                  <from>
                    <xdr:col>11</xdr:col>
                    <xdr:colOff>523875</xdr:colOff>
                    <xdr:row>12</xdr:row>
                    <xdr:rowOff>0</xdr:rowOff>
                  </from>
                  <to>
                    <xdr:col>13</xdr:col>
                    <xdr:colOff>666750</xdr:colOff>
                    <xdr:row>13</xdr:row>
                    <xdr:rowOff>66675</xdr:rowOff>
                  </to>
                </anchor>
              </controlPr>
            </control>
          </mc:Choice>
        </mc:AlternateContent>
        <mc:AlternateContent xmlns:mc="http://schemas.openxmlformats.org/markup-compatibility/2006">
          <mc:Choice Requires="x14">
            <control shapeId="30723" r:id="rId6" name="Check Box 3">
              <controlPr defaultSize="0" autoFill="0" autoLine="0" autoPict="0">
                <anchor moveWithCells="1">
                  <from>
                    <xdr:col>11</xdr:col>
                    <xdr:colOff>523875</xdr:colOff>
                    <xdr:row>13</xdr:row>
                    <xdr:rowOff>57150</xdr:rowOff>
                  </from>
                  <to>
                    <xdr:col>13</xdr:col>
                    <xdr:colOff>666750</xdr:colOff>
                    <xdr:row>14</xdr:row>
                    <xdr:rowOff>123825</xdr:rowOff>
                  </to>
                </anchor>
              </controlPr>
            </control>
          </mc:Choice>
        </mc:AlternateContent>
        <mc:AlternateContent xmlns:mc="http://schemas.openxmlformats.org/markup-compatibility/2006">
          <mc:Choice Requires="x14">
            <control shapeId="30724" r:id="rId7" name="Check Box 4">
              <controlPr defaultSize="0" autoFill="0" autoLine="0" autoPict="0">
                <anchor moveWithCells="1">
                  <from>
                    <xdr:col>11</xdr:col>
                    <xdr:colOff>533400</xdr:colOff>
                    <xdr:row>14</xdr:row>
                    <xdr:rowOff>104775</xdr:rowOff>
                  </from>
                  <to>
                    <xdr:col>13</xdr:col>
                    <xdr:colOff>676275</xdr:colOff>
                    <xdr:row>15</xdr:row>
                    <xdr:rowOff>171450</xdr:rowOff>
                  </to>
                </anchor>
              </controlPr>
            </control>
          </mc:Choice>
        </mc:AlternateContent>
        <mc:AlternateContent xmlns:mc="http://schemas.openxmlformats.org/markup-compatibility/2006">
          <mc:Choice Requires="x14">
            <control shapeId="30725" r:id="rId8" name="Check Box 5">
              <controlPr defaultSize="0" autoFill="0" autoLine="0" autoPict="0">
                <anchor moveWithCells="1">
                  <from>
                    <xdr:col>11</xdr:col>
                    <xdr:colOff>533400</xdr:colOff>
                    <xdr:row>16</xdr:row>
                    <xdr:rowOff>9525</xdr:rowOff>
                  </from>
                  <to>
                    <xdr:col>13</xdr:col>
                    <xdr:colOff>676275</xdr:colOff>
                    <xdr:row>17</xdr:row>
                    <xdr:rowOff>76200</xdr:rowOff>
                  </to>
                </anchor>
              </controlPr>
            </control>
          </mc:Choice>
        </mc:AlternateContent>
        <mc:AlternateContent xmlns:mc="http://schemas.openxmlformats.org/markup-compatibility/2006">
          <mc:Choice Requires="x14">
            <control shapeId="30726" r:id="rId9" name="Check Box 6">
              <controlPr defaultSize="0" autoFill="0" autoLine="0" autoPict="0">
                <anchor moveWithCells="1">
                  <from>
                    <xdr:col>11</xdr:col>
                    <xdr:colOff>542925</xdr:colOff>
                    <xdr:row>17</xdr:row>
                    <xdr:rowOff>85725</xdr:rowOff>
                  </from>
                  <to>
                    <xdr:col>13</xdr:col>
                    <xdr:colOff>685800</xdr:colOff>
                    <xdr:row>18</xdr:row>
                    <xdr:rowOff>152400</xdr:rowOff>
                  </to>
                </anchor>
              </controlPr>
            </control>
          </mc:Choice>
        </mc:AlternateContent>
        <mc:AlternateContent xmlns:mc="http://schemas.openxmlformats.org/markup-compatibility/2006">
          <mc:Choice Requires="x14">
            <control shapeId="30727" r:id="rId10" name="Check Box 7">
              <controlPr defaultSize="0" autoFill="0" autoLine="0" autoPict="0">
                <anchor moveWithCells="1">
                  <from>
                    <xdr:col>11</xdr:col>
                    <xdr:colOff>552450</xdr:colOff>
                    <xdr:row>18</xdr:row>
                    <xdr:rowOff>152400</xdr:rowOff>
                  </from>
                  <to>
                    <xdr:col>13</xdr:col>
                    <xdr:colOff>695325</xdr:colOff>
                    <xdr:row>20</xdr:row>
                    <xdr:rowOff>38100</xdr:rowOff>
                  </to>
                </anchor>
              </controlPr>
            </control>
          </mc:Choice>
        </mc:AlternateContent>
      </controls>
    </mc:Choice>
  </mc:AlternateContent>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285F57-22FB-4C05-8F13-335D245F1745}">
  <dimension ref="B2:N29"/>
  <sheetViews>
    <sheetView showGridLines="0" showRowColHeaders="0" workbookViewId="0">
      <selection activeCell="B4" sqref="B4"/>
    </sheetView>
  </sheetViews>
  <sheetFormatPr baseColWidth="10" defaultRowHeight="15"/>
  <cols>
    <col min="1" max="1" width="3.28515625" customWidth="1"/>
    <col min="2" max="2" width="11.5703125" customWidth="1"/>
    <col min="3" max="3" width="14.28515625" customWidth="1"/>
    <col min="4" max="4" width="11.7109375" customWidth="1"/>
    <col min="5" max="5" width="12.140625" customWidth="1"/>
    <col min="6" max="6" width="14.42578125" customWidth="1"/>
    <col min="7" max="7" width="12.28515625" customWidth="1"/>
    <col min="8" max="8" width="11.28515625" customWidth="1"/>
  </cols>
  <sheetData>
    <row r="2" spans="2:14">
      <c r="B2" s="2" t="s">
        <v>828</v>
      </c>
    </row>
    <row r="3" spans="2:14" ht="21.6" customHeight="1" thickBot="1">
      <c r="B3" s="42">
        <v>2022</v>
      </c>
      <c r="C3" s="6"/>
      <c r="F3" s="6"/>
      <c r="G3" s="6"/>
      <c r="H3" s="6"/>
      <c r="I3" s="6"/>
      <c r="J3" s="6"/>
      <c r="K3" s="6"/>
      <c r="L3" s="6"/>
      <c r="M3" s="6"/>
      <c r="N3" s="6"/>
    </row>
    <row r="4" spans="2:14" ht="15.75" thickTop="1">
      <c r="B4" s="1"/>
      <c r="C4" s="1"/>
      <c r="D4" s="1"/>
      <c r="E4" s="1"/>
    </row>
    <row r="5" spans="2:14" ht="12.6" customHeight="1">
      <c r="B5" s="11" t="s">
        <v>961</v>
      </c>
      <c r="C5" s="11"/>
      <c r="D5" s="11"/>
      <c r="E5" s="11"/>
      <c r="F5" s="11"/>
      <c r="G5" s="11"/>
      <c r="H5" s="11"/>
      <c r="I5" s="11"/>
    </row>
    <row r="6" spans="2:14" ht="25.15" customHeight="1">
      <c r="B6" s="330"/>
      <c r="C6" s="331"/>
      <c r="D6" s="331"/>
      <c r="E6" s="332"/>
      <c r="F6" s="333"/>
      <c r="G6" s="333"/>
      <c r="H6" s="334"/>
    </row>
    <row r="7" spans="2:14" ht="27" customHeight="1">
      <c r="B7" s="330"/>
      <c r="C7" s="12"/>
      <c r="D7" s="13"/>
      <c r="E7" s="13"/>
      <c r="F7" s="13"/>
      <c r="G7" s="13"/>
      <c r="H7" s="14"/>
    </row>
    <row r="8" spans="2:14">
      <c r="B8" s="15"/>
      <c r="C8" s="16"/>
      <c r="D8" s="16"/>
      <c r="E8" s="17"/>
      <c r="F8" s="51"/>
      <c r="G8" s="16"/>
      <c r="H8" s="17"/>
    </row>
    <row r="9" spans="2:14">
      <c r="B9" s="15"/>
      <c r="C9" s="16"/>
      <c r="D9" s="16"/>
      <c r="E9" s="18"/>
      <c r="F9" s="16"/>
      <c r="G9" s="16"/>
      <c r="H9" s="18"/>
    </row>
    <row r="10" spans="2:14">
      <c r="B10" s="15"/>
      <c r="C10" s="16"/>
      <c r="D10" s="16"/>
      <c r="E10" s="18"/>
      <c r="F10" s="16"/>
      <c r="G10" s="16"/>
      <c r="H10" s="18"/>
    </row>
    <row r="11" spans="2:14">
      <c r="B11" s="15"/>
      <c r="C11" s="16"/>
      <c r="D11" s="16"/>
      <c r="E11" s="18"/>
      <c r="F11" s="16"/>
      <c r="G11" s="16"/>
      <c r="H11" s="18"/>
    </row>
    <row r="12" spans="2:14">
      <c r="B12" s="15"/>
      <c r="C12" s="16"/>
      <c r="D12" s="16"/>
      <c r="E12" s="18"/>
      <c r="F12" s="16"/>
      <c r="G12" s="16"/>
      <c r="H12" s="18"/>
    </row>
    <row r="13" spans="2:14">
      <c r="B13" s="15"/>
      <c r="C13" s="16"/>
      <c r="D13" s="16"/>
      <c r="E13" s="18"/>
      <c r="F13" s="16"/>
      <c r="G13" s="16"/>
      <c r="H13" s="18"/>
    </row>
    <row r="14" spans="2:14">
      <c r="B14" s="19"/>
      <c r="C14" s="20"/>
      <c r="D14" s="16"/>
      <c r="E14" s="18"/>
      <c r="F14" s="20"/>
      <c r="G14" s="16"/>
      <c r="H14" s="18"/>
    </row>
    <row r="15" spans="2:14">
      <c r="B15" s="19"/>
      <c r="C15" s="20"/>
      <c r="D15" s="16"/>
      <c r="E15" s="18"/>
      <c r="F15" s="20"/>
      <c r="G15" s="16"/>
      <c r="H15" s="18"/>
    </row>
    <row r="16" spans="2:14">
      <c r="B16" s="19"/>
      <c r="C16" s="20"/>
      <c r="D16" s="16"/>
      <c r="E16" s="18"/>
      <c r="F16" s="20"/>
      <c r="G16" s="16"/>
      <c r="H16" s="18"/>
    </row>
    <row r="17" spans="2:8">
      <c r="B17" s="19"/>
      <c r="C17" s="20"/>
      <c r="D17" s="16"/>
      <c r="E17" s="18"/>
      <c r="F17" s="20"/>
      <c r="G17" s="16"/>
      <c r="H17" s="18"/>
    </row>
    <row r="18" spans="2:8">
      <c r="B18" s="19"/>
      <c r="C18" s="20"/>
      <c r="D18" s="16"/>
      <c r="E18" s="18"/>
      <c r="F18" s="20"/>
      <c r="G18" s="16"/>
      <c r="H18" s="18"/>
    </row>
    <row r="19" spans="2:8">
      <c r="B19" s="21"/>
      <c r="C19" s="22"/>
      <c r="D19" s="23"/>
      <c r="E19" s="18"/>
      <c r="F19" s="22"/>
      <c r="G19" s="23"/>
      <c r="H19" s="18"/>
    </row>
    <row r="20" spans="2:8">
      <c r="B20" s="24"/>
      <c r="C20" s="25"/>
      <c r="D20" s="25"/>
      <c r="E20" s="26"/>
      <c r="F20" s="25"/>
      <c r="G20" s="25"/>
      <c r="H20" s="26"/>
    </row>
    <row r="22" spans="2:8">
      <c r="B22" s="7"/>
    </row>
    <row r="23" spans="2:8" ht="26.45" customHeight="1">
      <c r="B23" s="335"/>
      <c r="C23" s="335"/>
      <c r="D23" s="335"/>
      <c r="E23" s="335"/>
      <c r="F23" s="335"/>
      <c r="G23" s="335"/>
      <c r="H23" s="335"/>
    </row>
    <row r="29" spans="2:8">
      <c r="B29" s="287" t="s">
        <v>966</v>
      </c>
    </row>
  </sheetData>
  <mergeCells count="4">
    <mergeCell ref="B6:B7"/>
    <mergeCell ref="C6:E6"/>
    <mergeCell ref="F6:H6"/>
    <mergeCell ref="B23:H23"/>
  </mergeCells>
  <pageMargins left="0.7" right="0.7" top="0.75" bottom="0.75" header="0.3" footer="0.3"/>
  <pageSetup orientation="portrait" horizontalDpi="1200" verticalDpi="1200" r:id="rId1"/>
  <drawing r:id="rId2"/>
  <legacyDrawing r:id="rId3"/>
  <mc:AlternateContent xmlns:mc="http://schemas.openxmlformats.org/markup-compatibility/2006">
    <mc:Choice Requires="x14">
      <controls>
        <mc:AlternateContent xmlns:mc="http://schemas.openxmlformats.org/markup-compatibility/2006">
          <mc:Choice Requires="x14">
            <control shapeId="31745" r:id="rId4" name="Check Box 1">
              <controlPr defaultSize="0" autoFill="0" autoLine="0" autoPict="0">
                <anchor moveWithCells="1">
                  <from>
                    <xdr:col>11</xdr:col>
                    <xdr:colOff>742950</xdr:colOff>
                    <xdr:row>8</xdr:row>
                    <xdr:rowOff>123825</xdr:rowOff>
                  </from>
                  <to>
                    <xdr:col>14</xdr:col>
                    <xdr:colOff>47625</xdr:colOff>
                    <xdr:row>9</xdr:row>
                    <xdr:rowOff>161925</xdr:rowOff>
                  </to>
                </anchor>
              </controlPr>
            </control>
          </mc:Choice>
        </mc:AlternateContent>
        <mc:AlternateContent xmlns:mc="http://schemas.openxmlformats.org/markup-compatibility/2006">
          <mc:Choice Requires="x14">
            <control shapeId="31746" r:id="rId5" name="Check Box 2">
              <controlPr defaultSize="0" autoFill="0" autoLine="0" autoPict="0">
                <anchor moveWithCells="1">
                  <from>
                    <xdr:col>11</xdr:col>
                    <xdr:colOff>742950</xdr:colOff>
                    <xdr:row>9</xdr:row>
                    <xdr:rowOff>161925</xdr:rowOff>
                  </from>
                  <to>
                    <xdr:col>14</xdr:col>
                    <xdr:colOff>200025</xdr:colOff>
                    <xdr:row>11</xdr:row>
                    <xdr:rowOff>57150</xdr:rowOff>
                  </to>
                </anchor>
              </controlPr>
            </control>
          </mc:Choice>
        </mc:AlternateContent>
        <mc:AlternateContent xmlns:mc="http://schemas.openxmlformats.org/markup-compatibility/2006">
          <mc:Choice Requires="x14">
            <control shapeId="31747" r:id="rId6" name="Check Box 3">
              <controlPr defaultSize="0" autoFill="0" autoLine="0" autoPict="0">
                <anchor moveWithCells="1">
                  <from>
                    <xdr:col>11</xdr:col>
                    <xdr:colOff>752475</xdr:colOff>
                    <xdr:row>11</xdr:row>
                    <xdr:rowOff>38100</xdr:rowOff>
                  </from>
                  <to>
                    <xdr:col>14</xdr:col>
                    <xdr:colOff>57150</xdr:colOff>
                    <xdr:row>12</xdr:row>
                    <xdr:rowOff>76200</xdr:rowOff>
                  </to>
                </anchor>
              </controlPr>
            </control>
          </mc:Choice>
        </mc:AlternateContent>
        <mc:AlternateContent xmlns:mc="http://schemas.openxmlformats.org/markup-compatibility/2006">
          <mc:Choice Requires="x14">
            <control shapeId="31748" r:id="rId7" name="Check Box 4">
              <controlPr defaultSize="0" autoFill="0" autoLine="0" autoPict="0">
                <anchor moveWithCells="1">
                  <from>
                    <xdr:col>11</xdr:col>
                    <xdr:colOff>752475</xdr:colOff>
                    <xdr:row>12</xdr:row>
                    <xdr:rowOff>95250</xdr:rowOff>
                  </from>
                  <to>
                    <xdr:col>14</xdr:col>
                    <xdr:colOff>57150</xdr:colOff>
                    <xdr:row>13</xdr:row>
                    <xdr:rowOff>123825</xdr:rowOff>
                  </to>
                </anchor>
              </controlPr>
            </control>
          </mc:Choice>
        </mc:AlternateContent>
        <mc:AlternateContent xmlns:mc="http://schemas.openxmlformats.org/markup-compatibility/2006">
          <mc:Choice Requires="x14">
            <control shapeId="31749" r:id="rId8" name="Check Box 5">
              <controlPr defaultSize="0" autoFill="0" autoLine="0" autoPict="0">
                <anchor moveWithCells="1">
                  <from>
                    <xdr:col>11</xdr:col>
                    <xdr:colOff>762000</xdr:colOff>
                    <xdr:row>13</xdr:row>
                    <xdr:rowOff>133350</xdr:rowOff>
                  </from>
                  <to>
                    <xdr:col>14</xdr:col>
                    <xdr:colOff>57150</xdr:colOff>
                    <xdr:row>14</xdr:row>
                    <xdr:rowOff>171450</xdr:rowOff>
                  </to>
                </anchor>
              </controlPr>
            </control>
          </mc:Choice>
        </mc:AlternateContent>
        <mc:AlternateContent xmlns:mc="http://schemas.openxmlformats.org/markup-compatibility/2006">
          <mc:Choice Requires="x14">
            <control shapeId="31750" r:id="rId9" name="Check Box 6">
              <controlPr defaultSize="0" autoFill="0" autoLine="0" autoPict="0">
                <anchor moveWithCells="1">
                  <from>
                    <xdr:col>11</xdr:col>
                    <xdr:colOff>781050</xdr:colOff>
                    <xdr:row>14</xdr:row>
                    <xdr:rowOff>171450</xdr:rowOff>
                  </from>
                  <to>
                    <xdr:col>14</xdr:col>
                    <xdr:colOff>76200</xdr:colOff>
                    <xdr:row>16</xdr:row>
                    <xdr:rowOff>28575</xdr:rowOff>
                  </to>
                </anchor>
              </controlPr>
            </control>
          </mc:Choice>
        </mc:AlternateContent>
        <mc:AlternateContent xmlns:mc="http://schemas.openxmlformats.org/markup-compatibility/2006">
          <mc:Choice Requires="x14">
            <control shapeId="31751" r:id="rId10" name="Check Box 7">
              <controlPr defaultSize="0" autoFill="0" autoLine="0" autoPict="0">
                <anchor moveWithCells="1">
                  <from>
                    <xdr:col>11</xdr:col>
                    <xdr:colOff>781050</xdr:colOff>
                    <xdr:row>16</xdr:row>
                    <xdr:rowOff>57150</xdr:rowOff>
                  </from>
                  <to>
                    <xdr:col>14</xdr:col>
                    <xdr:colOff>85725</xdr:colOff>
                    <xdr:row>17</xdr:row>
                    <xdr:rowOff>95250</xdr:rowOff>
                  </to>
                </anchor>
              </controlPr>
            </control>
          </mc:Choice>
        </mc:AlternateContent>
        <mc:AlternateContent xmlns:mc="http://schemas.openxmlformats.org/markup-compatibility/2006">
          <mc:Choice Requires="x14">
            <control shapeId="31752" r:id="rId11" name="Check Box 8">
              <controlPr defaultSize="0" autoFill="0" autoLine="0" autoPict="0">
                <anchor moveWithCells="1">
                  <from>
                    <xdr:col>11</xdr:col>
                    <xdr:colOff>781050</xdr:colOff>
                    <xdr:row>17</xdr:row>
                    <xdr:rowOff>104775</xdr:rowOff>
                  </from>
                  <to>
                    <xdr:col>14</xdr:col>
                    <xdr:colOff>85725</xdr:colOff>
                    <xdr:row>18</xdr:row>
                    <xdr:rowOff>142875</xdr:rowOff>
                  </to>
                </anchor>
              </controlPr>
            </control>
          </mc:Choice>
        </mc:AlternateContent>
        <mc:AlternateContent xmlns:mc="http://schemas.openxmlformats.org/markup-compatibility/2006">
          <mc:Choice Requires="x14">
            <control shapeId="31753" r:id="rId12" name="Check Box 9">
              <controlPr defaultSize="0" autoFill="0" autoLine="0" autoPict="0">
                <anchor moveWithCells="1">
                  <from>
                    <xdr:col>11</xdr:col>
                    <xdr:colOff>790575</xdr:colOff>
                    <xdr:row>18</xdr:row>
                    <xdr:rowOff>152400</xdr:rowOff>
                  </from>
                  <to>
                    <xdr:col>14</xdr:col>
                    <xdr:colOff>95250</xdr:colOff>
                    <xdr:row>20</xdr:row>
                    <xdr:rowOff>19050</xdr:rowOff>
                  </to>
                </anchor>
              </controlPr>
            </control>
          </mc:Choice>
        </mc:AlternateContent>
        <mc:AlternateContent xmlns:mc="http://schemas.openxmlformats.org/markup-compatibility/2006">
          <mc:Choice Requires="x14">
            <control shapeId="31754" r:id="rId13" name="Check Box 10">
              <controlPr defaultSize="0" autoFill="0" autoLine="0" autoPict="0">
                <anchor moveWithCells="1">
                  <from>
                    <xdr:col>11</xdr:col>
                    <xdr:colOff>781050</xdr:colOff>
                    <xdr:row>20</xdr:row>
                    <xdr:rowOff>57150</xdr:rowOff>
                  </from>
                  <to>
                    <xdr:col>14</xdr:col>
                    <xdr:colOff>85725</xdr:colOff>
                    <xdr:row>21</xdr:row>
                    <xdr:rowOff>95250</xdr:rowOff>
                  </to>
                </anchor>
              </controlPr>
            </control>
          </mc:Choice>
        </mc:AlternateContent>
        <mc:AlternateContent xmlns:mc="http://schemas.openxmlformats.org/markup-compatibility/2006">
          <mc:Choice Requires="x14">
            <control shapeId="31755" r:id="rId14" name="Check Box 11">
              <controlPr defaultSize="0" autoFill="0" autoLine="0" autoPict="0">
                <anchor moveWithCells="1">
                  <from>
                    <xdr:col>11</xdr:col>
                    <xdr:colOff>781050</xdr:colOff>
                    <xdr:row>21</xdr:row>
                    <xdr:rowOff>95250</xdr:rowOff>
                  </from>
                  <to>
                    <xdr:col>14</xdr:col>
                    <xdr:colOff>171450</xdr:colOff>
                    <xdr:row>22</xdr:row>
                    <xdr:rowOff>133350</xdr:rowOff>
                  </to>
                </anchor>
              </controlPr>
            </control>
          </mc:Choice>
        </mc:AlternateContent>
      </controls>
    </mc:Choice>
  </mc:AlternateContent>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C6E7F7-BC12-488F-A256-5535B1C43B51}">
  <dimension ref="B2:N29"/>
  <sheetViews>
    <sheetView showGridLines="0" showRowColHeaders="0" workbookViewId="0">
      <selection activeCell="B4" sqref="B4"/>
    </sheetView>
  </sheetViews>
  <sheetFormatPr baseColWidth="10" defaultRowHeight="15"/>
  <cols>
    <col min="1" max="1" width="3.28515625" customWidth="1"/>
    <col min="2" max="2" width="11.5703125" customWidth="1"/>
    <col min="3" max="3" width="14.28515625" customWidth="1"/>
    <col min="4" max="4" width="11.7109375" customWidth="1"/>
    <col min="5" max="5" width="12.140625" customWidth="1"/>
    <col min="6" max="6" width="14.42578125" customWidth="1"/>
    <col min="7" max="7" width="12.28515625" customWidth="1"/>
    <col min="8" max="8" width="11.28515625" customWidth="1"/>
  </cols>
  <sheetData>
    <row r="2" spans="2:14">
      <c r="B2" s="2" t="s">
        <v>828</v>
      </c>
    </row>
    <row r="3" spans="2:14" ht="21.6" customHeight="1" thickBot="1">
      <c r="B3" s="3">
        <v>2022</v>
      </c>
      <c r="F3" s="6"/>
      <c r="G3" s="6"/>
      <c r="H3" s="6"/>
      <c r="I3" s="6"/>
      <c r="J3" s="6"/>
      <c r="K3" s="6"/>
      <c r="L3" s="6"/>
      <c r="M3" s="6"/>
      <c r="N3" s="6"/>
    </row>
    <row r="4" spans="2:14" ht="15.75" thickTop="1">
      <c r="B4" s="1"/>
      <c r="C4" s="1"/>
      <c r="D4" s="1"/>
      <c r="E4" s="1"/>
    </row>
    <row r="5" spans="2:14" ht="12.6" customHeight="1">
      <c r="B5" s="11" t="s">
        <v>962</v>
      </c>
      <c r="C5" s="11"/>
      <c r="D5" s="11"/>
      <c r="E5" s="11"/>
      <c r="F5" s="11"/>
      <c r="G5" s="11"/>
      <c r="H5" s="11"/>
      <c r="I5" s="11"/>
    </row>
    <row r="6" spans="2:14" ht="25.15" customHeight="1">
      <c r="B6" s="330"/>
      <c r="C6" s="331"/>
      <c r="D6" s="331"/>
      <c r="E6" s="332"/>
      <c r="F6" s="333"/>
      <c r="G6" s="333"/>
      <c r="H6" s="334"/>
    </row>
    <row r="7" spans="2:14" ht="27" customHeight="1">
      <c r="B7" s="330"/>
      <c r="C7" s="12"/>
      <c r="D7" s="13"/>
      <c r="E7" s="13"/>
      <c r="F7" s="13"/>
      <c r="G7" s="13"/>
      <c r="H7" s="14"/>
    </row>
    <row r="8" spans="2:14">
      <c r="B8" s="15"/>
      <c r="C8" s="16"/>
      <c r="D8" s="16"/>
      <c r="E8" s="17"/>
      <c r="F8" s="51"/>
      <c r="G8" s="16"/>
      <c r="H8" s="17"/>
    </row>
    <row r="9" spans="2:14">
      <c r="B9" s="15"/>
      <c r="C9" s="16"/>
      <c r="D9" s="16"/>
      <c r="E9" s="18"/>
      <c r="F9" s="16"/>
      <c r="G9" s="16"/>
      <c r="H9" s="18"/>
    </row>
    <row r="10" spans="2:14">
      <c r="B10" s="15"/>
      <c r="C10" s="16"/>
      <c r="D10" s="16"/>
      <c r="E10" s="18"/>
      <c r="F10" s="16"/>
      <c r="G10" s="16"/>
      <c r="H10" s="18"/>
    </row>
    <row r="11" spans="2:14">
      <c r="B11" s="15"/>
      <c r="C11" s="16"/>
      <c r="D11" s="16"/>
      <c r="E11" s="18"/>
      <c r="F11" s="16"/>
      <c r="G11" s="16"/>
      <c r="H11" s="18"/>
    </row>
    <row r="12" spans="2:14">
      <c r="B12" s="15"/>
      <c r="C12" s="16"/>
      <c r="D12" s="16"/>
      <c r="E12" s="18"/>
      <c r="F12" s="16"/>
      <c r="G12" s="16"/>
      <c r="H12" s="18"/>
    </row>
    <row r="13" spans="2:14">
      <c r="B13" s="15"/>
      <c r="C13" s="16"/>
      <c r="D13" s="16"/>
      <c r="E13" s="18"/>
      <c r="F13" s="16"/>
      <c r="G13" s="16"/>
      <c r="H13" s="18"/>
    </row>
    <row r="14" spans="2:14">
      <c r="B14" s="19"/>
      <c r="C14" s="20"/>
      <c r="D14" s="16"/>
      <c r="E14" s="18"/>
      <c r="F14" s="20"/>
      <c r="G14" s="16"/>
      <c r="H14" s="18"/>
    </row>
    <row r="15" spans="2:14">
      <c r="B15" s="19"/>
      <c r="C15" s="20"/>
      <c r="D15" s="16"/>
      <c r="E15" s="18"/>
      <c r="F15" s="20"/>
      <c r="G15" s="16"/>
      <c r="H15" s="18"/>
    </row>
    <row r="16" spans="2:14">
      <c r="B16" s="19"/>
      <c r="C16" s="20"/>
      <c r="D16" s="16"/>
      <c r="E16" s="18"/>
      <c r="F16" s="20"/>
      <c r="G16" s="16"/>
      <c r="H16" s="18"/>
    </row>
    <row r="17" spans="2:8">
      <c r="B17" s="19"/>
      <c r="C17" s="20"/>
      <c r="D17" s="16"/>
      <c r="E17" s="18"/>
      <c r="F17" s="20"/>
      <c r="G17" s="16"/>
      <c r="H17" s="18"/>
    </row>
    <row r="18" spans="2:8">
      <c r="B18" s="19"/>
      <c r="C18" s="20"/>
      <c r="D18" s="16"/>
      <c r="E18" s="18"/>
      <c r="F18" s="20"/>
      <c r="G18" s="16"/>
      <c r="H18" s="18"/>
    </row>
    <row r="19" spans="2:8">
      <c r="B19" s="21"/>
      <c r="C19" s="22"/>
      <c r="D19" s="23"/>
      <c r="E19" s="18"/>
      <c r="F19" s="22"/>
      <c r="G19" s="23"/>
      <c r="H19" s="18"/>
    </row>
    <row r="20" spans="2:8">
      <c r="B20" s="24"/>
      <c r="C20" s="25"/>
      <c r="D20" s="25"/>
      <c r="E20" s="26"/>
      <c r="F20" s="25"/>
      <c r="G20" s="25"/>
      <c r="H20" s="26"/>
    </row>
    <row r="22" spans="2:8">
      <c r="B22" s="7"/>
    </row>
    <row r="23" spans="2:8" ht="26.45" customHeight="1">
      <c r="B23" s="335"/>
      <c r="C23" s="335"/>
      <c r="D23" s="335"/>
      <c r="E23" s="335"/>
      <c r="F23" s="335"/>
      <c r="G23" s="335"/>
      <c r="H23" s="335"/>
    </row>
    <row r="29" spans="2:8">
      <c r="B29" s="287" t="s">
        <v>966</v>
      </c>
    </row>
  </sheetData>
  <mergeCells count="4">
    <mergeCell ref="B6:B7"/>
    <mergeCell ref="C6:E6"/>
    <mergeCell ref="F6:H6"/>
    <mergeCell ref="B23:H23"/>
  </mergeCells>
  <pageMargins left="0.7" right="0.7" top="0.75" bottom="0.75" header="0.3" footer="0.3"/>
  <pageSetup orientation="portrait" horizontalDpi="1200" verticalDpi="1200" r:id="rId1"/>
  <drawing r:id="rId2"/>
  <legacyDrawing r:id="rId3"/>
  <mc:AlternateContent xmlns:mc="http://schemas.openxmlformats.org/markup-compatibility/2006">
    <mc:Choice Requires="x14">
      <controls>
        <mc:AlternateContent xmlns:mc="http://schemas.openxmlformats.org/markup-compatibility/2006">
          <mc:Choice Requires="x14">
            <control shapeId="32769" r:id="rId4" name="Check Box 1">
              <controlPr defaultSize="0" autoFill="0" autoLine="0" autoPict="0">
                <anchor moveWithCells="1">
                  <from>
                    <xdr:col>11</xdr:col>
                    <xdr:colOff>314325</xdr:colOff>
                    <xdr:row>6</xdr:row>
                    <xdr:rowOff>228600</xdr:rowOff>
                  </from>
                  <to>
                    <xdr:col>14</xdr:col>
                    <xdr:colOff>19050</xdr:colOff>
                    <xdr:row>7</xdr:row>
                    <xdr:rowOff>114300</xdr:rowOff>
                  </to>
                </anchor>
              </controlPr>
            </control>
          </mc:Choice>
        </mc:AlternateContent>
        <mc:AlternateContent xmlns:mc="http://schemas.openxmlformats.org/markup-compatibility/2006">
          <mc:Choice Requires="x14">
            <control shapeId="32770" r:id="rId5" name="Check Box 2">
              <controlPr defaultSize="0" autoFill="0" autoLine="0" autoPict="0">
                <anchor moveWithCells="1">
                  <from>
                    <xdr:col>11</xdr:col>
                    <xdr:colOff>323850</xdr:colOff>
                    <xdr:row>7</xdr:row>
                    <xdr:rowOff>104775</xdr:rowOff>
                  </from>
                  <to>
                    <xdr:col>14</xdr:col>
                    <xdr:colOff>38100</xdr:colOff>
                    <xdr:row>8</xdr:row>
                    <xdr:rowOff>152400</xdr:rowOff>
                  </to>
                </anchor>
              </controlPr>
            </control>
          </mc:Choice>
        </mc:AlternateContent>
        <mc:AlternateContent xmlns:mc="http://schemas.openxmlformats.org/markup-compatibility/2006">
          <mc:Choice Requires="x14">
            <control shapeId="32771" r:id="rId6" name="Check Box 3">
              <controlPr defaultSize="0" autoFill="0" autoLine="0" autoPict="0">
                <anchor moveWithCells="1">
                  <from>
                    <xdr:col>11</xdr:col>
                    <xdr:colOff>333375</xdr:colOff>
                    <xdr:row>8</xdr:row>
                    <xdr:rowOff>152400</xdr:rowOff>
                  </from>
                  <to>
                    <xdr:col>14</xdr:col>
                    <xdr:colOff>57150</xdr:colOff>
                    <xdr:row>10</xdr:row>
                    <xdr:rowOff>19050</xdr:rowOff>
                  </to>
                </anchor>
              </controlPr>
            </control>
          </mc:Choice>
        </mc:AlternateContent>
        <mc:AlternateContent xmlns:mc="http://schemas.openxmlformats.org/markup-compatibility/2006">
          <mc:Choice Requires="x14">
            <control shapeId="32772" r:id="rId7" name="Check Box 4">
              <controlPr defaultSize="0" autoFill="0" autoLine="0" autoPict="0">
                <anchor moveWithCells="1">
                  <from>
                    <xdr:col>11</xdr:col>
                    <xdr:colOff>333375</xdr:colOff>
                    <xdr:row>10</xdr:row>
                    <xdr:rowOff>19050</xdr:rowOff>
                  </from>
                  <to>
                    <xdr:col>14</xdr:col>
                    <xdr:colOff>57150</xdr:colOff>
                    <xdr:row>11</xdr:row>
                    <xdr:rowOff>57150</xdr:rowOff>
                  </to>
                </anchor>
              </controlPr>
            </control>
          </mc:Choice>
        </mc:AlternateContent>
        <mc:AlternateContent xmlns:mc="http://schemas.openxmlformats.org/markup-compatibility/2006">
          <mc:Choice Requires="x14">
            <control shapeId="32773" r:id="rId8" name="Check Box 5">
              <controlPr defaultSize="0" autoFill="0" autoLine="0" autoPict="0">
                <anchor moveWithCells="1">
                  <from>
                    <xdr:col>11</xdr:col>
                    <xdr:colOff>342900</xdr:colOff>
                    <xdr:row>11</xdr:row>
                    <xdr:rowOff>57150</xdr:rowOff>
                  </from>
                  <to>
                    <xdr:col>14</xdr:col>
                    <xdr:colOff>57150</xdr:colOff>
                    <xdr:row>12</xdr:row>
                    <xdr:rowOff>104775</xdr:rowOff>
                  </to>
                </anchor>
              </controlPr>
            </control>
          </mc:Choice>
        </mc:AlternateContent>
        <mc:AlternateContent xmlns:mc="http://schemas.openxmlformats.org/markup-compatibility/2006">
          <mc:Choice Requires="x14">
            <control shapeId="32774" r:id="rId9" name="Check Box 6">
              <controlPr defaultSize="0" autoFill="0" autoLine="0" autoPict="0">
                <anchor moveWithCells="1">
                  <from>
                    <xdr:col>11</xdr:col>
                    <xdr:colOff>342900</xdr:colOff>
                    <xdr:row>12</xdr:row>
                    <xdr:rowOff>95250</xdr:rowOff>
                  </from>
                  <to>
                    <xdr:col>14</xdr:col>
                    <xdr:colOff>57150</xdr:colOff>
                    <xdr:row>13</xdr:row>
                    <xdr:rowOff>142875</xdr:rowOff>
                  </to>
                </anchor>
              </controlPr>
            </control>
          </mc:Choice>
        </mc:AlternateContent>
        <mc:AlternateContent xmlns:mc="http://schemas.openxmlformats.org/markup-compatibility/2006">
          <mc:Choice Requires="x14">
            <control shapeId="32775" r:id="rId10" name="Check Box 7">
              <controlPr defaultSize="0" autoFill="0" autoLine="0" autoPict="0">
                <anchor moveWithCells="1">
                  <from>
                    <xdr:col>11</xdr:col>
                    <xdr:colOff>361950</xdr:colOff>
                    <xdr:row>13</xdr:row>
                    <xdr:rowOff>133350</xdr:rowOff>
                  </from>
                  <to>
                    <xdr:col>14</xdr:col>
                    <xdr:colOff>66675</xdr:colOff>
                    <xdr:row>15</xdr:row>
                    <xdr:rowOff>9525</xdr:rowOff>
                  </to>
                </anchor>
              </controlPr>
            </control>
          </mc:Choice>
        </mc:AlternateContent>
        <mc:AlternateContent xmlns:mc="http://schemas.openxmlformats.org/markup-compatibility/2006">
          <mc:Choice Requires="x14">
            <control shapeId="32776" r:id="rId11" name="Check Box 8">
              <controlPr defaultSize="0" autoFill="0" autoLine="0" autoPict="0">
                <anchor moveWithCells="1">
                  <from>
                    <xdr:col>11</xdr:col>
                    <xdr:colOff>361950</xdr:colOff>
                    <xdr:row>15</xdr:row>
                    <xdr:rowOff>0</xdr:rowOff>
                  </from>
                  <to>
                    <xdr:col>14</xdr:col>
                    <xdr:colOff>66675</xdr:colOff>
                    <xdr:row>16</xdr:row>
                    <xdr:rowOff>47625</xdr:rowOff>
                  </to>
                </anchor>
              </controlPr>
            </control>
          </mc:Choice>
        </mc:AlternateContent>
        <mc:AlternateContent xmlns:mc="http://schemas.openxmlformats.org/markup-compatibility/2006">
          <mc:Choice Requires="x14">
            <control shapeId="32777" r:id="rId12" name="Check Box 9">
              <controlPr defaultSize="0" autoFill="0" autoLine="0" autoPict="0">
                <anchor moveWithCells="1">
                  <from>
                    <xdr:col>11</xdr:col>
                    <xdr:colOff>361950</xdr:colOff>
                    <xdr:row>16</xdr:row>
                    <xdr:rowOff>47625</xdr:rowOff>
                  </from>
                  <to>
                    <xdr:col>14</xdr:col>
                    <xdr:colOff>66675</xdr:colOff>
                    <xdr:row>17</xdr:row>
                    <xdr:rowOff>95250</xdr:rowOff>
                  </to>
                </anchor>
              </controlPr>
            </control>
          </mc:Choice>
        </mc:AlternateContent>
        <mc:AlternateContent xmlns:mc="http://schemas.openxmlformats.org/markup-compatibility/2006">
          <mc:Choice Requires="x14">
            <control shapeId="32778" r:id="rId13" name="Check Box 10">
              <controlPr defaultSize="0" autoFill="0" autoLine="0" autoPict="0">
                <anchor moveWithCells="1">
                  <from>
                    <xdr:col>11</xdr:col>
                    <xdr:colOff>361950</xdr:colOff>
                    <xdr:row>17</xdr:row>
                    <xdr:rowOff>95250</xdr:rowOff>
                  </from>
                  <to>
                    <xdr:col>14</xdr:col>
                    <xdr:colOff>76200</xdr:colOff>
                    <xdr:row>18</xdr:row>
                    <xdr:rowOff>133350</xdr:rowOff>
                  </to>
                </anchor>
              </controlPr>
            </control>
          </mc:Choice>
        </mc:AlternateContent>
        <mc:AlternateContent xmlns:mc="http://schemas.openxmlformats.org/markup-compatibility/2006">
          <mc:Choice Requires="x14">
            <control shapeId="32779" r:id="rId14" name="Check Box 11">
              <controlPr defaultSize="0" autoFill="0" autoLine="0" autoPict="0">
                <anchor moveWithCells="1">
                  <from>
                    <xdr:col>11</xdr:col>
                    <xdr:colOff>361950</xdr:colOff>
                    <xdr:row>18</xdr:row>
                    <xdr:rowOff>133350</xdr:rowOff>
                  </from>
                  <to>
                    <xdr:col>14</xdr:col>
                    <xdr:colOff>76200</xdr:colOff>
                    <xdr:row>20</xdr:row>
                    <xdr:rowOff>0</xdr:rowOff>
                  </to>
                </anchor>
              </controlPr>
            </control>
          </mc:Choice>
        </mc:AlternateContent>
        <mc:AlternateContent xmlns:mc="http://schemas.openxmlformats.org/markup-compatibility/2006">
          <mc:Choice Requires="x14">
            <control shapeId="32780" r:id="rId15" name="Check Box 12">
              <controlPr defaultSize="0" autoFill="0" autoLine="0" autoPict="0">
                <anchor moveWithCells="1">
                  <from>
                    <xdr:col>11</xdr:col>
                    <xdr:colOff>371475</xdr:colOff>
                    <xdr:row>19</xdr:row>
                    <xdr:rowOff>171450</xdr:rowOff>
                  </from>
                  <to>
                    <xdr:col>14</xdr:col>
                    <xdr:colOff>95250</xdr:colOff>
                    <xdr:row>21</xdr:row>
                    <xdr:rowOff>47625</xdr:rowOff>
                  </to>
                </anchor>
              </controlPr>
            </control>
          </mc:Choice>
        </mc:AlternateContent>
        <mc:AlternateContent xmlns:mc="http://schemas.openxmlformats.org/markup-compatibility/2006">
          <mc:Choice Requires="x14">
            <control shapeId="32781" r:id="rId16" name="Check Box 13">
              <controlPr defaultSize="0" autoFill="0" autoLine="0" autoPict="0">
                <anchor moveWithCells="1">
                  <from>
                    <xdr:col>11</xdr:col>
                    <xdr:colOff>400050</xdr:colOff>
                    <xdr:row>21</xdr:row>
                    <xdr:rowOff>38100</xdr:rowOff>
                  </from>
                  <to>
                    <xdr:col>14</xdr:col>
                    <xdr:colOff>104775</xdr:colOff>
                    <xdr:row>22</xdr:row>
                    <xdr:rowOff>85725</xdr:rowOff>
                  </to>
                </anchor>
              </controlPr>
            </control>
          </mc:Choice>
        </mc:AlternateContent>
        <mc:AlternateContent xmlns:mc="http://schemas.openxmlformats.org/markup-compatibility/2006">
          <mc:Choice Requires="x14">
            <control shapeId="32782" r:id="rId17" name="Check Box 14">
              <controlPr defaultSize="0" autoFill="0" autoLine="0" autoPict="0">
                <anchor moveWithCells="1">
                  <from>
                    <xdr:col>11</xdr:col>
                    <xdr:colOff>400050</xdr:colOff>
                    <xdr:row>22</xdr:row>
                    <xdr:rowOff>76200</xdr:rowOff>
                  </from>
                  <to>
                    <xdr:col>14</xdr:col>
                    <xdr:colOff>114300</xdr:colOff>
                    <xdr:row>22</xdr:row>
                    <xdr:rowOff>304800</xdr:rowOff>
                  </to>
                </anchor>
              </controlPr>
            </control>
          </mc:Choice>
        </mc:AlternateContent>
        <mc:AlternateContent xmlns:mc="http://schemas.openxmlformats.org/markup-compatibility/2006">
          <mc:Choice Requires="x14">
            <control shapeId="32783" r:id="rId18" name="Check Box 15">
              <controlPr defaultSize="0" autoFill="0" autoLine="0" autoPict="0">
                <anchor moveWithCells="1">
                  <from>
                    <xdr:col>11</xdr:col>
                    <xdr:colOff>409575</xdr:colOff>
                    <xdr:row>22</xdr:row>
                    <xdr:rowOff>304800</xdr:rowOff>
                  </from>
                  <to>
                    <xdr:col>15</xdr:col>
                    <xdr:colOff>209550</xdr:colOff>
                    <xdr:row>24</xdr:row>
                    <xdr:rowOff>76200</xdr:rowOff>
                  </to>
                </anchor>
              </controlPr>
            </control>
          </mc:Choice>
        </mc:AlternateContent>
      </controls>
    </mc:Choice>
  </mc:AlternateContent>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AFF631-6060-497A-8476-393629DDEF43}">
  <dimension ref="B2:N39"/>
  <sheetViews>
    <sheetView showGridLines="0" showRowColHeaders="0" workbookViewId="0">
      <selection activeCell="B4" sqref="B4"/>
    </sheetView>
  </sheetViews>
  <sheetFormatPr baseColWidth="10" defaultRowHeight="15"/>
  <cols>
    <col min="1" max="1" width="3.28515625" customWidth="1"/>
    <col min="2" max="2" width="11.5703125" customWidth="1"/>
    <col min="3" max="3" width="14.28515625" customWidth="1"/>
    <col min="4" max="4" width="11.7109375" customWidth="1"/>
    <col min="5" max="5" width="12.140625" customWidth="1"/>
    <col min="6" max="6" width="14.42578125" customWidth="1"/>
    <col min="7" max="7" width="12.28515625" customWidth="1"/>
    <col min="8" max="8" width="11.28515625" customWidth="1"/>
  </cols>
  <sheetData>
    <row r="2" spans="2:14">
      <c r="B2" s="2" t="s">
        <v>828</v>
      </c>
    </row>
    <row r="3" spans="2:14" ht="21.6" customHeight="1" thickBot="1">
      <c r="B3" s="3">
        <v>2022</v>
      </c>
      <c r="F3" s="6"/>
      <c r="G3" s="6"/>
      <c r="H3" s="6"/>
      <c r="I3" s="6"/>
      <c r="J3" s="6"/>
      <c r="K3" s="6"/>
      <c r="L3" s="6"/>
      <c r="M3" s="6"/>
      <c r="N3" s="6"/>
    </row>
    <row r="4" spans="2:14" ht="15.75" thickTop="1">
      <c r="B4" s="1"/>
      <c r="C4" s="1"/>
      <c r="D4" s="1"/>
      <c r="E4" s="1"/>
    </row>
    <row r="5" spans="2:14" ht="12.6" customHeight="1">
      <c r="B5" s="293" t="s">
        <v>963</v>
      </c>
      <c r="C5" s="293"/>
      <c r="D5" s="293"/>
      <c r="E5" s="293"/>
      <c r="F5" s="293"/>
      <c r="G5" s="293"/>
      <c r="H5" s="293"/>
      <c r="I5" s="293"/>
      <c r="J5" s="293"/>
    </row>
    <row r="6" spans="2:14" ht="25.15" customHeight="1">
      <c r="B6" s="330"/>
      <c r="C6" s="331"/>
      <c r="D6" s="331"/>
      <c r="E6" s="332"/>
      <c r="F6" s="333"/>
      <c r="G6" s="333"/>
      <c r="H6" s="334"/>
    </row>
    <row r="7" spans="2:14" ht="27" customHeight="1">
      <c r="B7" s="330"/>
      <c r="C7" s="12"/>
      <c r="D7" s="13"/>
      <c r="E7" s="13"/>
      <c r="F7" s="13"/>
      <c r="G7" s="13"/>
      <c r="H7" s="14"/>
    </row>
    <row r="8" spans="2:14">
      <c r="B8" s="15"/>
      <c r="C8" s="16"/>
      <c r="D8" s="16"/>
      <c r="E8" s="17"/>
      <c r="F8" s="51"/>
      <c r="G8" s="16"/>
      <c r="H8" s="17"/>
    </row>
    <row r="9" spans="2:14">
      <c r="B9" s="15"/>
      <c r="C9" s="16"/>
      <c r="D9" s="16"/>
      <c r="E9" s="18"/>
      <c r="F9" s="16"/>
      <c r="G9" s="16"/>
      <c r="H9" s="18"/>
    </row>
    <row r="10" spans="2:14">
      <c r="B10" s="15"/>
      <c r="C10" s="16"/>
      <c r="D10" s="16"/>
      <c r="E10" s="18"/>
      <c r="F10" s="16"/>
      <c r="G10" s="16"/>
      <c r="H10" s="18"/>
    </row>
    <row r="11" spans="2:14">
      <c r="B11" s="15"/>
      <c r="C11" s="16"/>
      <c r="D11" s="16"/>
      <c r="E11" s="18"/>
      <c r="F11" s="16"/>
      <c r="G11" s="16"/>
      <c r="H11" s="18"/>
    </row>
    <row r="12" spans="2:14">
      <c r="B12" s="15"/>
      <c r="C12" s="16"/>
      <c r="D12" s="16"/>
      <c r="E12" s="18"/>
      <c r="F12" s="16"/>
      <c r="G12" s="16"/>
      <c r="H12" s="18"/>
    </row>
    <row r="13" spans="2:14">
      <c r="B13" s="15"/>
      <c r="C13" s="16"/>
      <c r="D13" s="16"/>
      <c r="E13" s="18"/>
      <c r="F13" s="16"/>
      <c r="G13" s="16"/>
      <c r="H13" s="18"/>
    </row>
    <row r="14" spans="2:14">
      <c r="B14" s="19"/>
      <c r="C14" s="20"/>
      <c r="D14" s="16"/>
      <c r="E14" s="18"/>
      <c r="F14" s="20"/>
      <c r="G14" s="16"/>
      <c r="H14" s="18"/>
    </row>
    <row r="15" spans="2:14">
      <c r="B15" s="19"/>
      <c r="C15" s="20"/>
      <c r="D15" s="16"/>
      <c r="E15" s="18"/>
      <c r="F15" s="20"/>
      <c r="G15" s="16"/>
      <c r="H15" s="18"/>
    </row>
    <row r="16" spans="2:14">
      <c r="B16" s="19"/>
      <c r="C16" s="20"/>
      <c r="D16" s="16"/>
      <c r="E16" s="18"/>
      <c r="F16" s="20"/>
      <c r="G16" s="16"/>
      <c r="H16" s="18"/>
    </row>
    <row r="17" spans="2:8">
      <c r="B17" s="19"/>
      <c r="C17" s="20"/>
      <c r="D17" s="16"/>
      <c r="E17" s="18"/>
      <c r="F17" s="20"/>
      <c r="G17" s="16"/>
      <c r="H17" s="18"/>
    </row>
    <row r="18" spans="2:8">
      <c r="B18" s="19"/>
      <c r="C18" s="20"/>
      <c r="D18" s="16"/>
      <c r="E18" s="18"/>
      <c r="F18" s="20"/>
      <c r="G18" s="16"/>
      <c r="H18" s="18"/>
    </row>
    <row r="19" spans="2:8">
      <c r="B19" s="21"/>
      <c r="C19" s="22"/>
      <c r="D19" s="23"/>
      <c r="E19" s="18"/>
      <c r="F19" s="22"/>
      <c r="G19" s="23"/>
      <c r="H19" s="18"/>
    </row>
    <row r="20" spans="2:8">
      <c r="B20" s="24"/>
      <c r="C20" s="25"/>
      <c r="D20" s="25"/>
      <c r="E20" s="26"/>
      <c r="F20" s="25"/>
      <c r="G20" s="25"/>
      <c r="H20" s="26"/>
    </row>
    <row r="22" spans="2:8">
      <c r="B22" s="7"/>
    </row>
    <row r="23" spans="2:8" ht="26.45" customHeight="1">
      <c r="B23" s="335"/>
      <c r="C23" s="335"/>
      <c r="D23" s="335"/>
      <c r="E23" s="335"/>
      <c r="F23" s="335"/>
      <c r="G23" s="335"/>
      <c r="H23" s="335"/>
    </row>
    <row r="39" spans="2:2">
      <c r="B39" s="287" t="s">
        <v>966</v>
      </c>
    </row>
  </sheetData>
  <mergeCells count="5">
    <mergeCell ref="B6:B7"/>
    <mergeCell ref="C6:E6"/>
    <mergeCell ref="F6:H6"/>
    <mergeCell ref="B23:H23"/>
    <mergeCell ref="B5:J5"/>
  </mergeCells>
  <pageMargins left="0.7" right="0.7" top="0.75" bottom="0.75" header="0.3" footer="0.3"/>
  <pageSetup orientation="portrait" horizontalDpi="1200" verticalDpi="1200" r:id="rId1"/>
  <drawing r:id="rId2"/>
  <legacyDrawing r:id="rId3"/>
  <mc:AlternateContent xmlns:mc="http://schemas.openxmlformats.org/markup-compatibility/2006">
    <mc:Choice Requires="x14">
      <controls>
        <mc:AlternateContent xmlns:mc="http://schemas.openxmlformats.org/markup-compatibility/2006">
          <mc:Choice Requires="x14">
            <control shapeId="33793" r:id="rId4" name="Check Box 1">
              <controlPr defaultSize="0" autoFill="0" autoLine="0" autoPict="0">
                <anchor moveWithCells="1">
                  <from>
                    <xdr:col>11</xdr:col>
                    <xdr:colOff>266700</xdr:colOff>
                    <xdr:row>5</xdr:row>
                    <xdr:rowOff>180975</xdr:rowOff>
                  </from>
                  <to>
                    <xdr:col>14</xdr:col>
                    <xdr:colOff>0</xdr:colOff>
                    <xdr:row>6</xdr:row>
                    <xdr:rowOff>76200</xdr:rowOff>
                  </to>
                </anchor>
              </controlPr>
            </control>
          </mc:Choice>
        </mc:AlternateContent>
        <mc:AlternateContent xmlns:mc="http://schemas.openxmlformats.org/markup-compatibility/2006">
          <mc:Choice Requires="x14">
            <control shapeId="33794" r:id="rId5" name="Check Box 2">
              <controlPr defaultSize="0" autoFill="0" autoLine="0" autoPict="0">
                <anchor moveWithCells="1">
                  <from>
                    <xdr:col>11</xdr:col>
                    <xdr:colOff>285750</xdr:colOff>
                    <xdr:row>6</xdr:row>
                    <xdr:rowOff>57150</xdr:rowOff>
                  </from>
                  <to>
                    <xdr:col>14</xdr:col>
                    <xdr:colOff>19050</xdr:colOff>
                    <xdr:row>6</xdr:row>
                    <xdr:rowOff>257175</xdr:rowOff>
                  </to>
                </anchor>
              </controlPr>
            </control>
          </mc:Choice>
        </mc:AlternateContent>
        <mc:AlternateContent xmlns:mc="http://schemas.openxmlformats.org/markup-compatibility/2006">
          <mc:Choice Requires="x14">
            <control shapeId="33795" r:id="rId6" name="Check Box 3">
              <controlPr defaultSize="0" autoFill="0" autoLine="0" autoPict="0">
                <anchor moveWithCells="1">
                  <from>
                    <xdr:col>11</xdr:col>
                    <xdr:colOff>285750</xdr:colOff>
                    <xdr:row>6</xdr:row>
                    <xdr:rowOff>228600</xdr:rowOff>
                  </from>
                  <to>
                    <xdr:col>14</xdr:col>
                    <xdr:colOff>19050</xdr:colOff>
                    <xdr:row>7</xdr:row>
                    <xdr:rowOff>104775</xdr:rowOff>
                  </to>
                </anchor>
              </controlPr>
            </control>
          </mc:Choice>
        </mc:AlternateContent>
        <mc:AlternateContent xmlns:mc="http://schemas.openxmlformats.org/markup-compatibility/2006">
          <mc:Choice Requires="x14">
            <control shapeId="33796" r:id="rId7" name="Check Box 4">
              <controlPr defaultSize="0" autoFill="0" autoLine="0" autoPict="0">
                <anchor moveWithCells="1">
                  <from>
                    <xdr:col>11</xdr:col>
                    <xdr:colOff>276225</xdr:colOff>
                    <xdr:row>7</xdr:row>
                    <xdr:rowOff>85725</xdr:rowOff>
                  </from>
                  <to>
                    <xdr:col>14</xdr:col>
                    <xdr:colOff>9525</xdr:colOff>
                    <xdr:row>8</xdr:row>
                    <xdr:rowOff>123825</xdr:rowOff>
                  </to>
                </anchor>
              </controlPr>
            </control>
          </mc:Choice>
        </mc:AlternateContent>
        <mc:AlternateContent xmlns:mc="http://schemas.openxmlformats.org/markup-compatibility/2006">
          <mc:Choice Requires="x14">
            <control shapeId="33797" r:id="rId8" name="Check Box 5">
              <controlPr defaultSize="0" autoFill="0" autoLine="0" autoPict="0">
                <anchor moveWithCells="1">
                  <from>
                    <xdr:col>11</xdr:col>
                    <xdr:colOff>276225</xdr:colOff>
                    <xdr:row>8</xdr:row>
                    <xdr:rowOff>95250</xdr:rowOff>
                  </from>
                  <to>
                    <xdr:col>14</xdr:col>
                    <xdr:colOff>9525</xdr:colOff>
                    <xdr:row>9</xdr:row>
                    <xdr:rowOff>133350</xdr:rowOff>
                  </to>
                </anchor>
              </controlPr>
            </control>
          </mc:Choice>
        </mc:AlternateContent>
        <mc:AlternateContent xmlns:mc="http://schemas.openxmlformats.org/markup-compatibility/2006">
          <mc:Choice Requires="x14">
            <control shapeId="33798" r:id="rId9" name="Check Box 6">
              <controlPr defaultSize="0" autoFill="0" autoLine="0" autoPict="0">
                <anchor moveWithCells="1">
                  <from>
                    <xdr:col>11</xdr:col>
                    <xdr:colOff>276225</xdr:colOff>
                    <xdr:row>9</xdr:row>
                    <xdr:rowOff>95250</xdr:rowOff>
                  </from>
                  <to>
                    <xdr:col>14</xdr:col>
                    <xdr:colOff>9525</xdr:colOff>
                    <xdr:row>10</xdr:row>
                    <xdr:rowOff>133350</xdr:rowOff>
                  </to>
                </anchor>
              </controlPr>
            </control>
          </mc:Choice>
        </mc:AlternateContent>
        <mc:AlternateContent xmlns:mc="http://schemas.openxmlformats.org/markup-compatibility/2006">
          <mc:Choice Requires="x14">
            <control shapeId="33799" r:id="rId10" name="Check Box 7">
              <controlPr defaultSize="0" autoFill="0" autoLine="0" autoPict="0">
                <anchor moveWithCells="1">
                  <from>
                    <xdr:col>11</xdr:col>
                    <xdr:colOff>285750</xdr:colOff>
                    <xdr:row>10</xdr:row>
                    <xdr:rowOff>114300</xdr:rowOff>
                  </from>
                  <to>
                    <xdr:col>14</xdr:col>
                    <xdr:colOff>19050</xdr:colOff>
                    <xdr:row>11</xdr:row>
                    <xdr:rowOff>171450</xdr:rowOff>
                  </to>
                </anchor>
              </controlPr>
            </control>
          </mc:Choice>
        </mc:AlternateContent>
        <mc:AlternateContent xmlns:mc="http://schemas.openxmlformats.org/markup-compatibility/2006">
          <mc:Choice Requires="x14">
            <control shapeId="33800" r:id="rId11" name="Check Box 8">
              <controlPr defaultSize="0" autoFill="0" autoLine="0" autoPict="0">
                <anchor moveWithCells="1">
                  <from>
                    <xdr:col>11</xdr:col>
                    <xdr:colOff>285750</xdr:colOff>
                    <xdr:row>11</xdr:row>
                    <xdr:rowOff>133350</xdr:rowOff>
                  </from>
                  <to>
                    <xdr:col>14</xdr:col>
                    <xdr:colOff>19050</xdr:colOff>
                    <xdr:row>12</xdr:row>
                    <xdr:rowOff>171450</xdr:rowOff>
                  </to>
                </anchor>
              </controlPr>
            </control>
          </mc:Choice>
        </mc:AlternateContent>
        <mc:AlternateContent xmlns:mc="http://schemas.openxmlformats.org/markup-compatibility/2006">
          <mc:Choice Requires="x14">
            <control shapeId="33801" r:id="rId12" name="Check Box 9">
              <controlPr defaultSize="0" autoFill="0" autoLine="0" autoPict="0">
                <anchor moveWithCells="1">
                  <from>
                    <xdr:col>11</xdr:col>
                    <xdr:colOff>295275</xdr:colOff>
                    <xdr:row>12</xdr:row>
                    <xdr:rowOff>142875</xdr:rowOff>
                  </from>
                  <to>
                    <xdr:col>14</xdr:col>
                    <xdr:colOff>28575</xdr:colOff>
                    <xdr:row>14</xdr:row>
                    <xdr:rowOff>0</xdr:rowOff>
                  </to>
                </anchor>
              </controlPr>
            </control>
          </mc:Choice>
        </mc:AlternateContent>
        <mc:AlternateContent xmlns:mc="http://schemas.openxmlformats.org/markup-compatibility/2006">
          <mc:Choice Requires="x14">
            <control shapeId="33802" r:id="rId13" name="Check Box 10">
              <controlPr defaultSize="0" autoFill="0" autoLine="0" autoPict="0">
                <anchor moveWithCells="1">
                  <from>
                    <xdr:col>11</xdr:col>
                    <xdr:colOff>295275</xdr:colOff>
                    <xdr:row>13</xdr:row>
                    <xdr:rowOff>161925</xdr:rowOff>
                  </from>
                  <to>
                    <xdr:col>14</xdr:col>
                    <xdr:colOff>28575</xdr:colOff>
                    <xdr:row>15</xdr:row>
                    <xdr:rowOff>19050</xdr:rowOff>
                  </to>
                </anchor>
              </controlPr>
            </control>
          </mc:Choice>
        </mc:AlternateContent>
        <mc:AlternateContent xmlns:mc="http://schemas.openxmlformats.org/markup-compatibility/2006">
          <mc:Choice Requires="x14">
            <control shapeId="33803" r:id="rId14" name="Check Box 11">
              <controlPr defaultSize="0" autoFill="0" autoLine="0" autoPict="0">
                <anchor moveWithCells="1">
                  <from>
                    <xdr:col>11</xdr:col>
                    <xdr:colOff>285750</xdr:colOff>
                    <xdr:row>14</xdr:row>
                    <xdr:rowOff>171450</xdr:rowOff>
                  </from>
                  <to>
                    <xdr:col>14</xdr:col>
                    <xdr:colOff>19050</xdr:colOff>
                    <xdr:row>16</xdr:row>
                    <xdr:rowOff>19050</xdr:rowOff>
                  </to>
                </anchor>
              </controlPr>
            </control>
          </mc:Choice>
        </mc:AlternateContent>
        <mc:AlternateContent xmlns:mc="http://schemas.openxmlformats.org/markup-compatibility/2006">
          <mc:Choice Requires="x14">
            <control shapeId="33804" r:id="rId15" name="Check Box 12">
              <controlPr defaultSize="0" autoFill="0" autoLine="0" autoPict="0">
                <anchor moveWithCells="1">
                  <from>
                    <xdr:col>11</xdr:col>
                    <xdr:colOff>285750</xdr:colOff>
                    <xdr:row>15</xdr:row>
                    <xdr:rowOff>171450</xdr:rowOff>
                  </from>
                  <to>
                    <xdr:col>14</xdr:col>
                    <xdr:colOff>19050</xdr:colOff>
                    <xdr:row>17</xdr:row>
                    <xdr:rowOff>19050</xdr:rowOff>
                  </to>
                </anchor>
              </controlPr>
            </control>
          </mc:Choice>
        </mc:AlternateContent>
        <mc:AlternateContent xmlns:mc="http://schemas.openxmlformats.org/markup-compatibility/2006">
          <mc:Choice Requires="x14">
            <control shapeId="33805" r:id="rId16" name="Check Box 13">
              <controlPr defaultSize="0" autoFill="0" autoLine="0" autoPict="0">
                <anchor moveWithCells="1">
                  <from>
                    <xdr:col>11</xdr:col>
                    <xdr:colOff>295275</xdr:colOff>
                    <xdr:row>16</xdr:row>
                    <xdr:rowOff>171450</xdr:rowOff>
                  </from>
                  <to>
                    <xdr:col>14</xdr:col>
                    <xdr:colOff>28575</xdr:colOff>
                    <xdr:row>18</xdr:row>
                    <xdr:rowOff>57150</xdr:rowOff>
                  </to>
                </anchor>
              </controlPr>
            </control>
          </mc:Choice>
        </mc:AlternateContent>
        <mc:AlternateContent xmlns:mc="http://schemas.openxmlformats.org/markup-compatibility/2006">
          <mc:Choice Requires="x14">
            <control shapeId="33806" r:id="rId17" name="Check Box 14">
              <controlPr defaultSize="0" autoFill="0" autoLine="0" autoPict="0">
                <anchor moveWithCells="1">
                  <from>
                    <xdr:col>11</xdr:col>
                    <xdr:colOff>295275</xdr:colOff>
                    <xdr:row>18</xdr:row>
                    <xdr:rowOff>19050</xdr:rowOff>
                  </from>
                  <to>
                    <xdr:col>14</xdr:col>
                    <xdr:colOff>28575</xdr:colOff>
                    <xdr:row>19</xdr:row>
                    <xdr:rowOff>57150</xdr:rowOff>
                  </to>
                </anchor>
              </controlPr>
            </control>
          </mc:Choice>
        </mc:AlternateContent>
        <mc:AlternateContent xmlns:mc="http://schemas.openxmlformats.org/markup-compatibility/2006">
          <mc:Choice Requires="x14">
            <control shapeId="33807" r:id="rId18" name="Check Box 15">
              <controlPr defaultSize="0" autoFill="0" autoLine="0" autoPict="0">
                <anchor moveWithCells="1">
                  <from>
                    <xdr:col>11</xdr:col>
                    <xdr:colOff>304800</xdr:colOff>
                    <xdr:row>19</xdr:row>
                    <xdr:rowOff>38100</xdr:rowOff>
                  </from>
                  <to>
                    <xdr:col>14</xdr:col>
                    <xdr:colOff>38100</xdr:colOff>
                    <xdr:row>20</xdr:row>
                    <xdr:rowOff>76200</xdr:rowOff>
                  </to>
                </anchor>
              </controlPr>
            </control>
          </mc:Choice>
        </mc:AlternateContent>
        <mc:AlternateContent xmlns:mc="http://schemas.openxmlformats.org/markup-compatibility/2006">
          <mc:Choice Requires="x14">
            <control shapeId="33808" r:id="rId19" name="Check Box 16">
              <controlPr defaultSize="0" autoFill="0" autoLine="0" autoPict="0">
                <anchor moveWithCells="1">
                  <from>
                    <xdr:col>11</xdr:col>
                    <xdr:colOff>314325</xdr:colOff>
                    <xdr:row>20</xdr:row>
                    <xdr:rowOff>47625</xdr:rowOff>
                  </from>
                  <to>
                    <xdr:col>14</xdr:col>
                    <xdr:colOff>47625</xdr:colOff>
                    <xdr:row>21</xdr:row>
                    <xdr:rowOff>95250</xdr:rowOff>
                  </to>
                </anchor>
              </controlPr>
            </control>
          </mc:Choice>
        </mc:AlternateContent>
        <mc:AlternateContent xmlns:mc="http://schemas.openxmlformats.org/markup-compatibility/2006">
          <mc:Choice Requires="x14">
            <control shapeId="33809" r:id="rId20" name="Check Box 17">
              <controlPr defaultSize="0" autoFill="0" autoLine="0" autoPict="0">
                <anchor moveWithCells="1">
                  <from>
                    <xdr:col>11</xdr:col>
                    <xdr:colOff>314325</xdr:colOff>
                    <xdr:row>21</xdr:row>
                    <xdr:rowOff>57150</xdr:rowOff>
                  </from>
                  <to>
                    <xdr:col>14</xdr:col>
                    <xdr:colOff>47625</xdr:colOff>
                    <xdr:row>22</xdr:row>
                    <xdr:rowOff>104775</xdr:rowOff>
                  </to>
                </anchor>
              </controlPr>
            </control>
          </mc:Choice>
        </mc:AlternateContent>
        <mc:AlternateContent xmlns:mc="http://schemas.openxmlformats.org/markup-compatibility/2006">
          <mc:Choice Requires="x14">
            <control shapeId="33810" r:id="rId21" name="Check Box 18">
              <controlPr defaultSize="0" autoFill="0" autoLine="0" autoPict="0">
                <anchor moveWithCells="1">
                  <from>
                    <xdr:col>11</xdr:col>
                    <xdr:colOff>342900</xdr:colOff>
                    <xdr:row>22</xdr:row>
                    <xdr:rowOff>85725</xdr:rowOff>
                  </from>
                  <to>
                    <xdr:col>14</xdr:col>
                    <xdr:colOff>76200</xdr:colOff>
                    <xdr:row>22</xdr:row>
                    <xdr:rowOff>304800</xdr:rowOff>
                  </to>
                </anchor>
              </controlPr>
            </control>
          </mc:Choice>
        </mc:AlternateContent>
        <mc:AlternateContent xmlns:mc="http://schemas.openxmlformats.org/markup-compatibility/2006">
          <mc:Choice Requires="x14">
            <control shapeId="33811" r:id="rId22" name="Check Box 19">
              <controlPr defaultSize="0" autoFill="0" autoLine="0" autoPict="0">
                <anchor moveWithCells="1">
                  <from>
                    <xdr:col>11</xdr:col>
                    <xdr:colOff>342900</xdr:colOff>
                    <xdr:row>22</xdr:row>
                    <xdr:rowOff>276225</xdr:rowOff>
                  </from>
                  <to>
                    <xdr:col>14</xdr:col>
                    <xdr:colOff>76200</xdr:colOff>
                    <xdr:row>23</xdr:row>
                    <xdr:rowOff>161925</xdr:rowOff>
                  </to>
                </anchor>
              </controlPr>
            </control>
          </mc:Choice>
        </mc:AlternateContent>
        <mc:AlternateContent xmlns:mc="http://schemas.openxmlformats.org/markup-compatibility/2006">
          <mc:Choice Requires="x14">
            <control shapeId="33812" r:id="rId23" name="Check Box 20">
              <controlPr defaultSize="0" autoFill="0" autoLine="0" autoPict="0">
                <anchor moveWithCells="1">
                  <from>
                    <xdr:col>11</xdr:col>
                    <xdr:colOff>333375</xdr:colOff>
                    <xdr:row>23</xdr:row>
                    <xdr:rowOff>133350</xdr:rowOff>
                  </from>
                  <to>
                    <xdr:col>14</xdr:col>
                    <xdr:colOff>66675</xdr:colOff>
                    <xdr:row>24</xdr:row>
                    <xdr:rowOff>171450</xdr:rowOff>
                  </to>
                </anchor>
              </controlPr>
            </control>
          </mc:Choice>
        </mc:AlternateContent>
        <mc:AlternateContent xmlns:mc="http://schemas.openxmlformats.org/markup-compatibility/2006">
          <mc:Choice Requires="x14">
            <control shapeId="33813" r:id="rId24" name="Check Box 21">
              <controlPr defaultSize="0" autoFill="0" autoLine="0" autoPict="0">
                <anchor moveWithCells="1">
                  <from>
                    <xdr:col>11</xdr:col>
                    <xdr:colOff>333375</xdr:colOff>
                    <xdr:row>24</xdr:row>
                    <xdr:rowOff>142875</xdr:rowOff>
                  </from>
                  <to>
                    <xdr:col>14</xdr:col>
                    <xdr:colOff>66675</xdr:colOff>
                    <xdr:row>26</xdr:row>
                    <xdr:rowOff>0</xdr:rowOff>
                  </to>
                </anchor>
              </controlPr>
            </control>
          </mc:Choice>
        </mc:AlternateContent>
        <mc:AlternateContent xmlns:mc="http://schemas.openxmlformats.org/markup-compatibility/2006">
          <mc:Choice Requires="x14">
            <control shapeId="33814" r:id="rId25" name="Check Box 22">
              <controlPr defaultSize="0" autoFill="0" autoLine="0" autoPict="0">
                <anchor moveWithCells="1">
                  <from>
                    <xdr:col>11</xdr:col>
                    <xdr:colOff>323850</xdr:colOff>
                    <xdr:row>25</xdr:row>
                    <xdr:rowOff>161925</xdr:rowOff>
                  </from>
                  <to>
                    <xdr:col>14</xdr:col>
                    <xdr:colOff>57150</xdr:colOff>
                    <xdr:row>27</xdr:row>
                    <xdr:rowOff>19050</xdr:rowOff>
                  </to>
                </anchor>
              </controlPr>
            </control>
          </mc:Choice>
        </mc:AlternateContent>
        <mc:AlternateContent xmlns:mc="http://schemas.openxmlformats.org/markup-compatibility/2006">
          <mc:Choice Requires="x14">
            <control shapeId="33815" r:id="rId26" name="Check Box 23">
              <controlPr defaultSize="0" autoFill="0" autoLine="0" autoPict="0">
                <anchor moveWithCells="1">
                  <from>
                    <xdr:col>11</xdr:col>
                    <xdr:colOff>323850</xdr:colOff>
                    <xdr:row>26</xdr:row>
                    <xdr:rowOff>171450</xdr:rowOff>
                  </from>
                  <to>
                    <xdr:col>14</xdr:col>
                    <xdr:colOff>57150</xdr:colOff>
                    <xdr:row>28</xdr:row>
                    <xdr:rowOff>19050</xdr:rowOff>
                  </to>
                </anchor>
              </controlPr>
            </control>
          </mc:Choice>
        </mc:AlternateContent>
        <mc:AlternateContent xmlns:mc="http://schemas.openxmlformats.org/markup-compatibility/2006">
          <mc:Choice Requires="x14">
            <control shapeId="33816" r:id="rId27" name="Check Box 24">
              <controlPr defaultSize="0" autoFill="0" autoLine="0" autoPict="0">
                <anchor moveWithCells="1">
                  <from>
                    <xdr:col>11</xdr:col>
                    <xdr:colOff>333375</xdr:colOff>
                    <xdr:row>28</xdr:row>
                    <xdr:rowOff>0</xdr:rowOff>
                  </from>
                  <to>
                    <xdr:col>14</xdr:col>
                    <xdr:colOff>66675</xdr:colOff>
                    <xdr:row>29</xdr:row>
                    <xdr:rowOff>57150</xdr:rowOff>
                  </to>
                </anchor>
              </controlPr>
            </control>
          </mc:Choice>
        </mc:AlternateContent>
        <mc:AlternateContent xmlns:mc="http://schemas.openxmlformats.org/markup-compatibility/2006">
          <mc:Choice Requires="x14">
            <control shapeId="33817" r:id="rId28" name="Check Box 25">
              <controlPr defaultSize="0" autoFill="0" autoLine="0" autoPict="0">
                <anchor moveWithCells="1">
                  <from>
                    <xdr:col>11</xdr:col>
                    <xdr:colOff>342900</xdr:colOff>
                    <xdr:row>29</xdr:row>
                    <xdr:rowOff>19050</xdr:rowOff>
                  </from>
                  <to>
                    <xdr:col>14</xdr:col>
                    <xdr:colOff>76200</xdr:colOff>
                    <xdr:row>30</xdr:row>
                    <xdr:rowOff>57150</xdr:rowOff>
                  </to>
                </anchor>
              </controlPr>
            </control>
          </mc:Choice>
        </mc:AlternateContent>
        <mc:AlternateContent xmlns:mc="http://schemas.openxmlformats.org/markup-compatibility/2006">
          <mc:Choice Requires="x14">
            <control shapeId="33818" r:id="rId29" name="Check Box 26">
              <controlPr defaultSize="0" autoFill="0" autoLine="0" autoPict="0">
                <anchor moveWithCells="1">
                  <from>
                    <xdr:col>11</xdr:col>
                    <xdr:colOff>342900</xdr:colOff>
                    <xdr:row>30</xdr:row>
                    <xdr:rowOff>19050</xdr:rowOff>
                  </from>
                  <to>
                    <xdr:col>14</xdr:col>
                    <xdr:colOff>76200</xdr:colOff>
                    <xdr:row>31</xdr:row>
                    <xdr:rowOff>57150</xdr:rowOff>
                  </to>
                </anchor>
              </controlPr>
            </control>
          </mc:Choice>
        </mc:AlternateContent>
        <mc:AlternateContent xmlns:mc="http://schemas.openxmlformats.org/markup-compatibility/2006">
          <mc:Choice Requires="x14">
            <control shapeId="33819" r:id="rId30" name="Check Box 27">
              <controlPr defaultSize="0" autoFill="0" autoLine="0" autoPict="0">
                <anchor moveWithCells="1">
                  <from>
                    <xdr:col>11</xdr:col>
                    <xdr:colOff>352425</xdr:colOff>
                    <xdr:row>31</xdr:row>
                    <xdr:rowOff>28575</xdr:rowOff>
                  </from>
                  <to>
                    <xdr:col>14</xdr:col>
                    <xdr:colOff>85725</xdr:colOff>
                    <xdr:row>32</xdr:row>
                    <xdr:rowOff>76200</xdr:rowOff>
                  </to>
                </anchor>
              </controlPr>
            </control>
          </mc:Choice>
        </mc:AlternateContent>
        <mc:AlternateContent xmlns:mc="http://schemas.openxmlformats.org/markup-compatibility/2006">
          <mc:Choice Requires="x14">
            <control shapeId="33820" r:id="rId31" name="Check Box 28">
              <controlPr defaultSize="0" autoFill="0" autoLine="0" autoPict="0">
                <anchor moveWithCells="1">
                  <from>
                    <xdr:col>11</xdr:col>
                    <xdr:colOff>352425</xdr:colOff>
                    <xdr:row>32</xdr:row>
                    <xdr:rowOff>57150</xdr:rowOff>
                  </from>
                  <to>
                    <xdr:col>14</xdr:col>
                    <xdr:colOff>85725</xdr:colOff>
                    <xdr:row>33</xdr:row>
                    <xdr:rowOff>85725</xdr:rowOff>
                  </to>
                </anchor>
              </controlPr>
            </control>
          </mc:Choice>
        </mc:AlternateContent>
        <mc:AlternateContent xmlns:mc="http://schemas.openxmlformats.org/markup-compatibility/2006">
          <mc:Choice Requires="x14">
            <control shapeId="33821" r:id="rId32" name="Check Box 29">
              <controlPr defaultSize="0" autoFill="0" autoLine="0" autoPict="0">
                <anchor moveWithCells="1">
                  <from>
                    <xdr:col>11</xdr:col>
                    <xdr:colOff>361950</xdr:colOff>
                    <xdr:row>33</xdr:row>
                    <xdr:rowOff>66675</xdr:rowOff>
                  </from>
                  <to>
                    <xdr:col>14</xdr:col>
                    <xdr:colOff>314325</xdr:colOff>
                    <xdr:row>34</xdr:row>
                    <xdr:rowOff>85725</xdr:rowOff>
                  </to>
                </anchor>
              </controlPr>
            </control>
          </mc:Choice>
        </mc:AlternateContent>
        <mc:AlternateContent xmlns:mc="http://schemas.openxmlformats.org/markup-compatibility/2006">
          <mc:Choice Requires="x14">
            <control shapeId="33822" r:id="rId33" name="Check Box 30">
              <controlPr defaultSize="0" autoFill="0" autoLine="0" autoPict="0">
                <anchor moveWithCells="1">
                  <from>
                    <xdr:col>11</xdr:col>
                    <xdr:colOff>361950</xdr:colOff>
                    <xdr:row>34</xdr:row>
                    <xdr:rowOff>47625</xdr:rowOff>
                  </from>
                  <to>
                    <xdr:col>14</xdr:col>
                    <xdr:colOff>95250</xdr:colOff>
                    <xdr:row>35</xdr:row>
                    <xdr:rowOff>85725</xdr:rowOff>
                  </to>
                </anchor>
              </controlPr>
            </control>
          </mc:Choice>
        </mc:AlternateContent>
        <mc:AlternateContent xmlns:mc="http://schemas.openxmlformats.org/markup-compatibility/2006">
          <mc:Choice Requires="x14">
            <control shapeId="33823" r:id="rId34" name="Check Box 31">
              <controlPr defaultSize="0" autoFill="0" autoLine="0" autoPict="0">
                <anchor moveWithCells="1">
                  <from>
                    <xdr:col>11</xdr:col>
                    <xdr:colOff>361950</xdr:colOff>
                    <xdr:row>35</xdr:row>
                    <xdr:rowOff>57150</xdr:rowOff>
                  </from>
                  <to>
                    <xdr:col>14</xdr:col>
                    <xdr:colOff>95250</xdr:colOff>
                    <xdr:row>36</xdr:row>
                    <xdr:rowOff>95250</xdr:rowOff>
                  </to>
                </anchor>
              </controlPr>
            </control>
          </mc:Choice>
        </mc:AlternateContent>
      </controls>
    </mc:Choice>
  </mc:AlternateContent>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493799-90EF-46D5-A4F4-181675FFF0E7}">
  <dimension ref="B2:DS821"/>
  <sheetViews>
    <sheetView showGridLines="0" showRowColHeaders="0" zoomScaleNormal="100" workbookViewId="0">
      <selection activeCell="C4" sqref="C4"/>
    </sheetView>
  </sheetViews>
  <sheetFormatPr baseColWidth="10" defaultColWidth="11.42578125" defaultRowHeight="10.5"/>
  <cols>
    <col min="1" max="1" width="3.28515625" style="8" customWidth="1"/>
    <col min="2" max="2" width="7.7109375" style="8" customWidth="1"/>
    <col min="3" max="3" width="22.140625" style="8" customWidth="1"/>
    <col min="4" max="4" width="28.42578125" style="177" customWidth="1"/>
    <col min="5" max="5" width="27.42578125" style="8" customWidth="1"/>
    <col min="6" max="6" width="26.140625" style="183" customWidth="1"/>
    <col min="7" max="7" width="21.85546875" style="8" customWidth="1"/>
    <col min="8" max="8" width="23.42578125" style="8" customWidth="1"/>
    <col min="9" max="9" width="20" style="8" customWidth="1"/>
    <col min="10" max="10" width="26.7109375" style="8" customWidth="1"/>
    <col min="11" max="11" width="20" style="8" customWidth="1"/>
    <col min="12" max="12" width="28.7109375" style="8" customWidth="1"/>
    <col min="13" max="13" width="14.28515625" style="8" customWidth="1"/>
    <col min="14" max="14" width="20.7109375" style="8" customWidth="1"/>
    <col min="15" max="15" width="23" style="8" customWidth="1"/>
    <col min="16" max="16" width="21.5703125" style="8" customWidth="1"/>
    <col min="17" max="17" width="35.28515625" style="8" customWidth="1"/>
    <col min="18" max="18" width="13.42578125" style="8" customWidth="1"/>
    <col min="19" max="21" width="11.42578125" style="8"/>
    <col min="22" max="22" width="14.140625" style="8" customWidth="1"/>
    <col min="23" max="25" width="11.42578125" style="8"/>
    <col min="26" max="26" width="13" style="8" customWidth="1"/>
    <col min="27" max="27" width="15.28515625" style="8" customWidth="1"/>
    <col min="28" max="30" width="11.42578125" style="8"/>
    <col min="31" max="31" width="22.85546875" style="8" customWidth="1"/>
    <col min="32" max="16384" width="11.42578125" style="8"/>
  </cols>
  <sheetData>
    <row r="2" spans="2:123" ht="14.25">
      <c r="B2" s="2" t="s">
        <v>828</v>
      </c>
      <c r="C2" s="176"/>
    </row>
    <row r="3" spans="2:123" ht="21.6" customHeight="1" thickBot="1">
      <c r="B3" s="3">
        <v>2022</v>
      </c>
      <c r="C3" s="178"/>
      <c r="I3" s="183"/>
      <c r="L3" s="183"/>
      <c r="O3" s="183"/>
      <c r="R3" s="183"/>
      <c r="U3" s="183"/>
      <c r="X3" s="183"/>
      <c r="AA3" s="183"/>
      <c r="AD3" s="183"/>
      <c r="AG3" s="183"/>
      <c r="AJ3" s="183"/>
      <c r="AM3" s="183"/>
      <c r="AP3" s="183"/>
      <c r="AS3" s="183"/>
      <c r="AV3" s="183"/>
      <c r="AY3" s="183"/>
      <c r="BB3" s="183"/>
      <c r="BE3" s="183"/>
      <c r="BH3" s="183"/>
      <c r="BK3" s="183"/>
      <c r="BN3" s="183"/>
      <c r="BQ3" s="183"/>
      <c r="BT3" s="183"/>
      <c r="BW3" s="183"/>
      <c r="BX3" s="183"/>
      <c r="BY3" s="183"/>
      <c r="BZ3" s="183"/>
      <c r="CA3" s="183"/>
      <c r="CB3" s="183"/>
      <c r="CC3" s="183"/>
      <c r="CD3" s="183"/>
      <c r="CE3" s="183"/>
      <c r="CF3" s="183"/>
      <c r="CG3" s="183"/>
      <c r="CH3" s="183"/>
      <c r="CI3" s="183"/>
      <c r="CJ3" s="183"/>
      <c r="CK3" s="183"/>
      <c r="CL3" s="183"/>
      <c r="CM3" s="183"/>
      <c r="CN3" s="183"/>
      <c r="CO3" s="183"/>
      <c r="CP3" s="183"/>
      <c r="CQ3" s="183"/>
      <c r="CR3" s="183"/>
      <c r="CS3" s="183"/>
      <c r="CT3" s="183"/>
      <c r="CU3" s="183"/>
      <c r="CV3" s="183"/>
      <c r="CW3" s="183"/>
      <c r="CX3" s="183"/>
      <c r="CY3" s="183"/>
      <c r="CZ3" s="183"/>
      <c r="DA3" s="183"/>
      <c r="DB3" s="183"/>
      <c r="DD3" s="183"/>
      <c r="DG3" s="183"/>
      <c r="DJ3" s="183"/>
      <c r="DM3" s="183"/>
      <c r="DP3" s="183"/>
      <c r="DS3" s="183"/>
    </row>
    <row r="4" spans="2:123" ht="11.25" thickTop="1">
      <c r="B4" s="179"/>
      <c r="C4" s="179"/>
      <c r="D4" s="180"/>
      <c r="E4" s="179"/>
      <c r="F4" s="184"/>
      <c r="G4" s="179"/>
      <c r="H4" s="179"/>
      <c r="I4" s="184"/>
      <c r="J4" s="179"/>
      <c r="K4" s="179"/>
      <c r="L4" s="184"/>
      <c r="M4" s="179"/>
      <c r="N4" s="179"/>
      <c r="O4" s="184"/>
      <c r="P4" s="179"/>
      <c r="Q4" s="179"/>
      <c r="R4" s="184"/>
      <c r="S4" s="179"/>
      <c r="T4" s="179"/>
      <c r="U4" s="184"/>
      <c r="V4" s="179"/>
      <c r="X4" s="183"/>
      <c r="AA4" s="183"/>
      <c r="AD4" s="183"/>
      <c r="AG4" s="183"/>
      <c r="AJ4" s="183"/>
      <c r="AM4" s="183"/>
      <c r="AP4" s="183"/>
      <c r="AS4" s="183"/>
      <c r="AV4" s="183"/>
      <c r="AY4" s="183"/>
      <c r="BB4" s="183"/>
      <c r="BE4" s="183"/>
      <c r="BH4" s="183"/>
      <c r="BK4" s="183"/>
      <c r="BN4" s="183"/>
      <c r="BQ4" s="183"/>
      <c r="BT4" s="183"/>
      <c r="BW4" s="183"/>
      <c r="BZ4" s="183"/>
      <c r="CC4" s="183"/>
      <c r="CF4" s="183"/>
      <c r="CI4" s="183"/>
      <c r="CL4" s="183"/>
      <c r="CO4" s="183"/>
      <c r="CR4" s="183"/>
      <c r="CU4" s="183"/>
      <c r="CX4" s="183"/>
      <c r="DA4" s="183"/>
      <c r="DD4" s="183"/>
      <c r="DG4" s="183"/>
      <c r="DJ4" s="183"/>
      <c r="DM4" s="183"/>
      <c r="DP4" s="183"/>
      <c r="DS4" s="183"/>
    </row>
    <row r="7" spans="2:123">
      <c r="C7" s="247" t="s">
        <v>693</v>
      </c>
      <c r="D7" s="248">
        <v>7467.44974</v>
      </c>
    </row>
    <row r="8" spans="2:123">
      <c r="C8" s="247" t="s">
        <v>694</v>
      </c>
      <c r="D8" s="249" t="s">
        <v>695</v>
      </c>
    </row>
    <row r="9" spans="2:123">
      <c r="C9" s="247" t="s">
        <v>696</v>
      </c>
      <c r="D9" s="250" t="s">
        <v>697</v>
      </c>
      <c r="J9" s="59" t="s">
        <v>803</v>
      </c>
    </row>
    <row r="11" spans="2:123">
      <c r="C11" s="240" t="s">
        <v>696</v>
      </c>
      <c r="D11" s="239" t="s">
        <v>698</v>
      </c>
      <c r="F11" s="240" t="s">
        <v>696</v>
      </c>
      <c r="G11" s="239" t="s">
        <v>698</v>
      </c>
      <c r="J11" s="241" t="s">
        <v>334</v>
      </c>
      <c r="K11" s="242" t="s">
        <v>829</v>
      </c>
      <c r="L11" s="242" t="s">
        <v>830</v>
      </c>
      <c r="M11" s="242" t="s">
        <v>831</v>
      </c>
      <c r="N11" s="242" t="s">
        <v>832</v>
      </c>
      <c r="O11" s="242" t="s">
        <v>833</v>
      </c>
      <c r="P11" s="242" t="s">
        <v>834</v>
      </c>
      <c r="Q11" s="242" t="s">
        <v>835</v>
      </c>
      <c r="R11" s="242" t="s">
        <v>836</v>
      </c>
      <c r="S11" s="242" t="s">
        <v>837</v>
      </c>
      <c r="T11" s="242" t="s">
        <v>838</v>
      </c>
      <c r="U11" s="242" t="s">
        <v>839</v>
      </c>
      <c r="V11" s="243" t="s">
        <v>840</v>
      </c>
    </row>
    <row r="12" spans="2:123">
      <c r="C12" s="188" t="s">
        <v>699</v>
      </c>
      <c r="D12" s="187">
        <v>6544.6941800000004</v>
      </c>
      <c r="F12" s="186">
        <v>1</v>
      </c>
      <c r="G12" s="187">
        <v>7512.2934599999999</v>
      </c>
      <c r="J12" s="185" t="s">
        <v>659</v>
      </c>
      <c r="K12" s="137">
        <v>3942.1151099999988</v>
      </c>
      <c r="L12" s="137">
        <v>4553.92706</v>
      </c>
      <c r="M12" s="137">
        <v>4666.1270100000002</v>
      </c>
      <c r="N12" s="137">
        <v>4623.0061000000014</v>
      </c>
      <c r="O12" s="137">
        <v>3789.1081300000001</v>
      </c>
      <c r="P12" s="137">
        <v>3508.7220100000009</v>
      </c>
      <c r="Q12" s="137">
        <v>3280.6296299999999</v>
      </c>
      <c r="R12" s="137">
        <v>3127.1844900000015</v>
      </c>
      <c r="S12" s="137">
        <v>3321.0818200000008</v>
      </c>
      <c r="T12" s="137">
        <v>3245.5016299999997</v>
      </c>
      <c r="U12" s="137">
        <v>2928.3185600000015</v>
      </c>
      <c r="V12" s="137">
        <v>2631.9839400000019</v>
      </c>
    </row>
    <row r="13" spans="2:123">
      <c r="C13" s="188" t="s">
        <v>700</v>
      </c>
      <c r="D13" s="187">
        <v>6490.1904000000004</v>
      </c>
      <c r="F13" s="186">
        <v>2</v>
      </c>
      <c r="G13" s="187">
        <v>7488.4208600000002</v>
      </c>
      <c r="J13" s="185" t="s">
        <v>799</v>
      </c>
      <c r="K13" s="137">
        <v>2646.8073699999995</v>
      </c>
      <c r="L13" s="137">
        <v>2070.10943</v>
      </c>
      <c r="M13" s="137">
        <v>1736.65085</v>
      </c>
      <c r="N13" s="137">
        <v>1612.3004700000001</v>
      </c>
      <c r="O13" s="137">
        <v>2155.7913200000003</v>
      </c>
      <c r="P13" s="137">
        <v>2451.7892999999995</v>
      </c>
      <c r="Q13" s="137">
        <v>2821.3437400000003</v>
      </c>
      <c r="R13" s="137">
        <v>3029.5285800000006</v>
      </c>
      <c r="S13" s="137">
        <v>3084.2425000000003</v>
      </c>
      <c r="T13" s="137">
        <v>3090.4429500000001</v>
      </c>
      <c r="U13" s="137">
        <v>2979.2048500000001</v>
      </c>
      <c r="V13" s="137">
        <v>2979.5146199999999</v>
      </c>
    </row>
    <row r="14" spans="2:123">
      <c r="C14" s="188" t="s">
        <v>701</v>
      </c>
      <c r="D14" s="187">
        <v>6453.1112800000001</v>
      </c>
      <c r="F14" s="186">
        <v>3</v>
      </c>
      <c r="G14" s="187">
        <v>7485.7740000000003</v>
      </c>
      <c r="J14" s="185" t="s">
        <v>800</v>
      </c>
      <c r="K14" s="137">
        <v>32.061810000000001</v>
      </c>
      <c r="L14" s="137">
        <v>32.854439999999997</v>
      </c>
      <c r="M14" s="137">
        <v>10.685199999999998</v>
      </c>
      <c r="N14" s="137">
        <v>29.312619999999995</v>
      </c>
      <c r="O14" s="137">
        <v>31.047529999999998</v>
      </c>
      <c r="P14" s="137">
        <v>30.749010000000002</v>
      </c>
      <c r="Q14" s="137">
        <v>30.393549999999998</v>
      </c>
      <c r="R14" s="137">
        <v>25.907869999999999</v>
      </c>
      <c r="S14" s="137">
        <v>31.943309999999997</v>
      </c>
      <c r="T14" s="137">
        <v>33.109440000000006</v>
      </c>
      <c r="U14" s="137">
        <v>34.173600000000008</v>
      </c>
      <c r="V14" s="137">
        <v>31.700990000000001</v>
      </c>
    </row>
    <row r="15" spans="2:123">
      <c r="C15" s="188" t="s">
        <v>702</v>
      </c>
      <c r="D15" s="187">
        <v>6408.9203699999998</v>
      </c>
      <c r="F15" s="186">
        <v>4</v>
      </c>
      <c r="G15" s="187">
        <v>7479.4371899999996</v>
      </c>
      <c r="J15" s="185" t="s">
        <v>801</v>
      </c>
      <c r="K15" s="137">
        <v>111.92059999999999</v>
      </c>
      <c r="L15" s="137">
        <v>330.29741000000001</v>
      </c>
      <c r="M15" s="137">
        <v>333.23081999999999</v>
      </c>
      <c r="N15" s="137">
        <v>447.16430000000003</v>
      </c>
      <c r="O15" s="137">
        <v>721.19533999999999</v>
      </c>
      <c r="P15" s="137">
        <v>743.92900000000009</v>
      </c>
      <c r="Q15" s="137">
        <v>537.51342</v>
      </c>
      <c r="R15" s="137">
        <v>533.26605000000006</v>
      </c>
      <c r="S15" s="137">
        <v>473.89159000000001</v>
      </c>
      <c r="T15" s="137">
        <v>657.80392999999992</v>
      </c>
      <c r="U15" s="137">
        <v>1046.57385</v>
      </c>
      <c r="V15" s="137">
        <v>1458.66533</v>
      </c>
    </row>
    <row r="16" spans="2:123">
      <c r="C16" s="188" t="s">
        <v>703</v>
      </c>
      <c r="D16" s="187">
        <v>6310.5014499999997</v>
      </c>
      <c r="F16" s="186">
        <v>5</v>
      </c>
      <c r="G16" s="187">
        <v>7472.6771900000003</v>
      </c>
      <c r="J16" s="185" t="s">
        <v>802</v>
      </c>
      <c r="K16" s="137">
        <v>31.973510000000001</v>
      </c>
      <c r="L16" s="137">
        <v>22.675939999999997</v>
      </c>
      <c r="M16" s="137">
        <v>25.284209999999998</v>
      </c>
      <c r="N16" s="137">
        <v>21.595469999999999</v>
      </c>
      <c r="O16" s="137">
        <v>27.368500000000001</v>
      </c>
      <c r="P16" s="137">
        <v>31.73676</v>
      </c>
      <c r="Q16" s="137">
        <v>138.33580999999998</v>
      </c>
      <c r="R16" s="137">
        <v>53.500630000000001</v>
      </c>
      <c r="S16" s="137">
        <v>45.373819999999995</v>
      </c>
      <c r="T16" s="137">
        <v>33.25217</v>
      </c>
      <c r="U16" s="137">
        <v>179.59147999999999</v>
      </c>
      <c r="V16" s="137">
        <v>99.98845</v>
      </c>
    </row>
    <row r="17" spans="3:22">
      <c r="C17" s="188" t="s">
        <v>704</v>
      </c>
      <c r="D17" s="187">
        <v>6309.1968800000004</v>
      </c>
      <c r="F17" s="186">
        <v>6</v>
      </c>
      <c r="G17" s="187">
        <v>7468.8641600000001</v>
      </c>
      <c r="J17" s="185" t="s">
        <v>349</v>
      </c>
      <c r="K17" s="137">
        <v>305.40334999999999</v>
      </c>
      <c r="L17" s="137">
        <v>136.90029999999999</v>
      </c>
      <c r="M17" s="137">
        <v>293.44470000000001</v>
      </c>
      <c r="N17" s="137">
        <v>290.92526999999995</v>
      </c>
      <c r="O17" s="137">
        <v>184.44287999999997</v>
      </c>
      <c r="P17" s="137">
        <v>302.98203999999998</v>
      </c>
      <c r="Q17" s="137">
        <v>259.42183999999997</v>
      </c>
      <c r="R17" s="137">
        <v>304.33158000000003</v>
      </c>
      <c r="S17" s="137">
        <v>359.26836000000003</v>
      </c>
      <c r="T17" s="137">
        <v>249.24831999999998</v>
      </c>
      <c r="U17" s="137">
        <v>258.71243000000004</v>
      </c>
      <c r="V17" s="137">
        <v>265.59640999999999</v>
      </c>
    </row>
    <row r="18" spans="3:22">
      <c r="C18" s="188" t="s">
        <v>705</v>
      </c>
      <c r="D18" s="187">
        <v>6277.9271399999998</v>
      </c>
      <c r="F18" s="186">
        <v>7</v>
      </c>
      <c r="G18" s="187">
        <v>7467.44974</v>
      </c>
      <c r="J18" s="185" t="s">
        <v>798</v>
      </c>
      <c r="K18" s="137"/>
      <c r="L18" s="137"/>
      <c r="M18" s="137"/>
      <c r="N18" s="137"/>
      <c r="O18" s="137">
        <v>52.414000000000001</v>
      </c>
      <c r="P18" s="137"/>
      <c r="Q18" s="137">
        <v>46.12</v>
      </c>
      <c r="R18" s="137"/>
      <c r="S18" s="137"/>
      <c r="T18" s="137"/>
      <c r="U18" s="137"/>
      <c r="V18" s="137"/>
    </row>
    <row r="19" spans="3:22">
      <c r="C19" s="188" t="s">
        <v>706</v>
      </c>
      <c r="D19" s="187">
        <v>6177.8187799999996</v>
      </c>
      <c r="F19" s="186">
        <v>8</v>
      </c>
      <c r="G19" s="187">
        <v>7466.5358999999999</v>
      </c>
      <c r="I19" s="238"/>
    </row>
    <row r="20" spans="3:22">
      <c r="C20" s="188" t="s">
        <v>707</v>
      </c>
      <c r="D20" s="187">
        <v>6203.1996900000004</v>
      </c>
      <c r="F20" s="186">
        <v>9</v>
      </c>
      <c r="G20" s="187">
        <v>7456.2496899999996</v>
      </c>
    </row>
    <row r="21" spans="3:22">
      <c r="C21" s="188" t="s">
        <v>708</v>
      </c>
      <c r="D21" s="187">
        <v>6221.85599</v>
      </c>
      <c r="F21" s="186">
        <v>10</v>
      </c>
      <c r="G21" s="187">
        <v>7446.0043999999998</v>
      </c>
    </row>
    <row r="22" spans="3:22">
      <c r="C22" s="188" t="s">
        <v>709</v>
      </c>
      <c r="D22" s="187">
        <v>6149.44265</v>
      </c>
      <c r="F22" s="186">
        <v>11</v>
      </c>
      <c r="G22" s="187">
        <v>7437.7225900000003</v>
      </c>
      <c r="J22" s="59" t="s">
        <v>807</v>
      </c>
    </row>
    <row r="23" spans="3:22">
      <c r="C23" s="188" t="s">
        <v>710</v>
      </c>
      <c r="D23" s="187">
        <v>6201.09951</v>
      </c>
      <c r="F23" s="186">
        <v>12</v>
      </c>
      <c r="G23" s="187">
        <v>7436.4557000000004</v>
      </c>
    </row>
    <row r="24" spans="3:22">
      <c r="C24" s="188" t="s">
        <v>711</v>
      </c>
      <c r="D24" s="187">
        <v>6205.5130399999998</v>
      </c>
      <c r="F24" s="186">
        <v>13</v>
      </c>
      <c r="G24" s="187">
        <v>7433.4435100000001</v>
      </c>
      <c r="J24" s="241" t="s">
        <v>805</v>
      </c>
      <c r="K24" s="242" t="s">
        <v>829</v>
      </c>
      <c r="L24" s="242" t="s">
        <v>830</v>
      </c>
      <c r="M24" s="242" t="s">
        <v>831</v>
      </c>
      <c r="N24" s="242" t="s">
        <v>832</v>
      </c>
      <c r="O24" s="242" t="s">
        <v>833</v>
      </c>
      <c r="P24" s="242" t="s">
        <v>834</v>
      </c>
      <c r="Q24" s="242" t="s">
        <v>835</v>
      </c>
      <c r="R24" s="242" t="s">
        <v>836</v>
      </c>
      <c r="S24" s="242" t="s">
        <v>837</v>
      </c>
      <c r="T24" s="242" t="s">
        <v>838</v>
      </c>
      <c r="U24" s="242" t="s">
        <v>839</v>
      </c>
      <c r="V24" s="243" t="s">
        <v>840</v>
      </c>
    </row>
    <row r="25" spans="3:22">
      <c r="C25" s="188" t="s">
        <v>712</v>
      </c>
      <c r="D25" s="187">
        <v>6153.9321799999998</v>
      </c>
      <c r="F25" s="186">
        <v>14</v>
      </c>
      <c r="G25" s="187">
        <v>7427.5114800000001</v>
      </c>
      <c r="J25" s="185" t="s">
        <v>806</v>
      </c>
      <c r="K25" s="137">
        <v>41.450809999999997</v>
      </c>
      <c r="L25" s="137">
        <v>32.992539999999998</v>
      </c>
      <c r="M25" s="137">
        <v>35.969409999999996</v>
      </c>
      <c r="N25" s="137">
        <v>28.410869999999999</v>
      </c>
      <c r="O25" s="137">
        <v>35.73028</v>
      </c>
      <c r="P25" s="137">
        <v>39.751959999999997</v>
      </c>
      <c r="Q25" s="137">
        <v>58.373289999999997</v>
      </c>
      <c r="R25" s="137">
        <v>62.382629999999999</v>
      </c>
      <c r="S25" s="137">
        <v>54.579319999999996</v>
      </c>
      <c r="T25" s="137">
        <v>43.626269999999998</v>
      </c>
      <c r="U25" s="137">
        <v>61.220519999999993</v>
      </c>
      <c r="V25" s="137">
        <v>49.964219999999997</v>
      </c>
    </row>
    <row r="26" spans="3:22">
      <c r="C26" s="188" t="s">
        <v>713</v>
      </c>
      <c r="D26" s="187">
        <v>6159.2753899999998</v>
      </c>
      <c r="F26" s="186">
        <v>15</v>
      </c>
      <c r="G26" s="187">
        <v>7425.5568199999998</v>
      </c>
      <c r="J26" s="185" t="s">
        <v>682</v>
      </c>
      <c r="K26" s="137">
        <v>0</v>
      </c>
      <c r="L26" s="137">
        <v>0</v>
      </c>
      <c r="M26" s="137">
        <v>0</v>
      </c>
      <c r="N26" s="137">
        <v>0</v>
      </c>
      <c r="O26" s="137">
        <v>0</v>
      </c>
      <c r="P26" s="137">
        <v>0</v>
      </c>
      <c r="Q26" s="137">
        <v>87.620419999999996</v>
      </c>
      <c r="R26" s="137">
        <v>0</v>
      </c>
      <c r="S26" s="137">
        <v>0</v>
      </c>
      <c r="T26" s="137">
        <v>0</v>
      </c>
      <c r="U26" s="137">
        <v>129.80266</v>
      </c>
      <c r="V26" s="137">
        <v>59.187829999999998</v>
      </c>
    </row>
    <row r="27" spans="3:22">
      <c r="C27" s="188" t="s">
        <v>714</v>
      </c>
      <c r="D27" s="187">
        <v>6139.8330400000004</v>
      </c>
      <c r="F27" s="186">
        <v>16</v>
      </c>
      <c r="G27" s="187">
        <v>7424.0477899999996</v>
      </c>
      <c r="J27" s="185" t="s">
        <v>622</v>
      </c>
      <c r="K27" s="137">
        <v>0</v>
      </c>
      <c r="L27" s="137">
        <v>0</v>
      </c>
      <c r="M27" s="137">
        <v>0</v>
      </c>
      <c r="N27" s="137">
        <v>0</v>
      </c>
      <c r="O27" s="137">
        <v>195.91817</v>
      </c>
      <c r="P27" s="137">
        <v>0</v>
      </c>
      <c r="Q27" s="137">
        <v>0</v>
      </c>
      <c r="R27" s="137">
        <v>0</v>
      </c>
      <c r="S27" s="137">
        <v>0</v>
      </c>
      <c r="T27" s="137">
        <v>0</v>
      </c>
      <c r="U27" s="137">
        <v>193.20819</v>
      </c>
      <c r="V27" s="137">
        <v>752.02563000000009</v>
      </c>
    </row>
    <row r="28" spans="3:22">
      <c r="C28" s="188" t="s">
        <v>715</v>
      </c>
      <c r="D28" s="187">
        <v>6178.4974300000003</v>
      </c>
      <c r="F28" s="186">
        <v>17</v>
      </c>
      <c r="G28" s="187">
        <v>7418.2340899999999</v>
      </c>
      <c r="J28" s="185" t="s">
        <v>665</v>
      </c>
      <c r="K28" s="137">
        <v>305.40334999999999</v>
      </c>
      <c r="L28" s="137">
        <v>136.90029999999999</v>
      </c>
      <c r="M28" s="137">
        <v>293.44470000000001</v>
      </c>
      <c r="N28" s="137">
        <v>290.92526999999995</v>
      </c>
      <c r="O28" s="137">
        <v>184.44287999999997</v>
      </c>
      <c r="P28" s="137">
        <v>302.98203999999998</v>
      </c>
      <c r="Q28" s="137">
        <v>259.42183999999997</v>
      </c>
      <c r="R28" s="137">
        <v>304.33158000000003</v>
      </c>
      <c r="S28" s="137">
        <v>359.26836000000003</v>
      </c>
      <c r="T28" s="137">
        <v>249.24831999999998</v>
      </c>
      <c r="U28" s="137">
        <v>258.71243000000004</v>
      </c>
      <c r="V28" s="137">
        <v>265.59640999999999</v>
      </c>
    </row>
    <row r="29" spans="3:22">
      <c r="C29" s="188" t="s">
        <v>716</v>
      </c>
      <c r="D29" s="187">
        <v>6224.1500999999998</v>
      </c>
      <c r="F29" s="186">
        <v>18</v>
      </c>
      <c r="G29" s="187">
        <v>7406.6011500000004</v>
      </c>
      <c r="J29" s="185" t="s">
        <v>690</v>
      </c>
      <c r="K29" s="137">
        <v>0</v>
      </c>
      <c r="L29" s="137">
        <v>0</v>
      </c>
      <c r="M29" s="137">
        <v>61.980029999999999</v>
      </c>
      <c r="N29" s="137">
        <v>86.23</v>
      </c>
      <c r="O29" s="137">
        <v>86.416169999999994</v>
      </c>
      <c r="P29" s="137">
        <v>87.43</v>
      </c>
      <c r="Q29" s="137">
        <v>86.482849999999999</v>
      </c>
      <c r="R29" s="137">
        <v>85.55659</v>
      </c>
      <c r="S29" s="137">
        <v>82.828530000000001</v>
      </c>
      <c r="T29" s="137">
        <v>0</v>
      </c>
      <c r="U29" s="137">
        <v>86.472759999999994</v>
      </c>
      <c r="V29" s="137">
        <v>86.590130000000002</v>
      </c>
    </row>
    <row r="30" spans="3:22">
      <c r="C30" s="188" t="s">
        <v>717</v>
      </c>
      <c r="D30" s="187">
        <v>6163.8979799999997</v>
      </c>
      <c r="F30" s="186">
        <v>19</v>
      </c>
      <c r="G30" s="187">
        <v>7392.6883500000004</v>
      </c>
      <c r="J30" s="185" t="s">
        <v>669</v>
      </c>
      <c r="K30" s="137">
        <v>2695.9854800000003</v>
      </c>
      <c r="L30" s="137">
        <v>2375.0526800000002</v>
      </c>
      <c r="M30" s="137">
        <v>1904.3006400000002</v>
      </c>
      <c r="N30" s="137">
        <v>1910.3789899999999</v>
      </c>
      <c r="O30" s="137">
        <v>2511.9650700000002</v>
      </c>
      <c r="P30" s="137">
        <v>3081.9851099999996</v>
      </c>
      <c r="Q30" s="137">
        <v>3202.9539599999998</v>
      </c>
      <c r="R30" s="137">
        <v>3402.0619100000008</v>
      </c>
      <c r="S30" s="137">
        <v>3405.7023700000004</v>
      </c>
      <c r="T30" s="137">
        <v>3678.9212200000002</v>
      </c>
      <c r="U30" s="137">
        <v>3628.9716499999995</v>
      </c>
      <c r="V30" s="137">
        <v>3531.6715799999997</v>
      </c>
    </row>
    <row r="31" spans="3:22">
      <c r="C31" s="188" t="s">
        <v>718</v>
      </c>
      <c r="D31" s="187">
        <v>6222.2894100000003</v>
      </c>
      <c r="F31" s="186">
        <v>20</v>
      </c>
      <c r="G31" s="187">
        <v>7391.11157</v>
      </c>
      <c r="J31" s="185" t="s">
        <v>685</v>
      </c>
      <c r="K31" s="137">
        <v>85.326999999999998</v>
      </c>
      <c r="L31" s="137">
        <v>47.892000000000003</v>
      </c>
      <c r="M31" s="137">
        <v>103.601</v>
      </c>
      <c r="N31" s="137">
        <v>85.352999999999994</v>
      </c>
      <c r="O31" s="137">
        <v>105.373</v>
      </c>
      <c r="P31" s="137">
        <v>49.036999999999999</v>
      </c>
      <c r="Q31" s="137">
        <v>92.156000000000006</v>
      </c>
      <c r="R31" s="137">
        <v>92.201999999999998</v>
      </c>
      <c r="S31" s="137">
        <v>92.340999999999994</v>
      </c>
      <c r="T31" s="137">
        <v>92.061000000000007</v>
      </c>
      <c r="U31" s="137">
        <v>139.86799999999999</v>
      </c>
      <c r="V31" s="137">
        <v>90.43</v>
      </c>
    </row>
    <row r="32" spans="3:22">
      <c r="C32" s="188" t="s">
        <v>719</v>
      </c>
      <c r="D32" s="187">
        <v>6284.0828600000004</v>
      </c>
      <c r="F32" s="186">
        <v>21</v>
      </c>
      <c r="G32" s="187">
        <v>7388.8442299999997</v>
      </c>
      <c r="J32" s="185" t="s">
        <v>659</v>
      </c>
      <c r="K32" s="137">
        <v>3942.1151099999988</v>
      </c>
      <c r="L32" s="137">
        <v>4553.92706</v>
      </c>
      <c r="M32" s="137">
        <v>4666.1270100000002</v>
      </c>
      <c r="N32" s="137">
        <v>4623.0061000000014</v>
      </c>
      <c r="O32" s="137">
        <v>3789.1081300000001</v>
      </c>
      <c r="P32" s="137">
        <v>3508.7220100000009</v>
      </c>
      <c r="Q32" s="137">
        <v>3280.6296299999999</v>
      </c>
      <c r="R32" s="137">
        <v>3127.1844900000015</v>
      </c>
      <c r="S32" s="137">
        <v>3321.0818200000008</v>
      </c>
      <c r="T32" s="137">
        <v>3245.5016299999997</v>
      </c>
      <c r="U32" s="137">
        <v>2928.3185600000015</v>
      </c>
      <c r="V32" s="137">
        <v>2631.9839400000019</v>
      </c>
    </row>
    <row r="33" spans="3:106">
      <c r="C33" s="188" t="s">
        <v>720</v>
      </c>
      <c r="D33" s="187">
        <v>6232.9304000000002</v>
      </c>
      <c r="F33" s="186">
        <v>22</v>
      </c>
      <c r="G33" s="187">
        <v>7385.5569400000004</v>
      </c>
      <c r="J33" s="185" t="s">
        <v>798</v>
      </c>
      <c r="K33" s="137"/>
      <c r="L33" s="137"/>
      <c r="M33" s="137"/>
      <c r="N33" s="137"/>
      <c r="O33" s="137">
        <v>52.414000000000001</v>
      </c>
      <c r="P33" s="137"/>
      <c r="Q33" s="137">
        <v>46.12</v>
      </c>
      <c r="R33" s="137"/>
      <c r="S33" s="137"/>
      <c r="T33" s="137"/>
      <c r="U33" s="137"/>
      <c r="V33" s="137"/>
    </row>
    <row r="34" spans="3:106">
      <c r="C34" s="188" t="s">
        <v>721</v>
      </c>
      <c r="D34" s="187">
        <v>6244.1081400000003</v>
      </c>
      <c r="F34" s="186">
        <v>23</v>
      </c>
      <c r="G34" s="187">
        <v>7376.8814599999996</v>
      </c>
    </row>
    <row r="35" spans="3:106">
      <c r="C35" s="188" t="s">
        <v>722</v>
      </c>
      <c r="D35" s="187">
        <v>6238.6127399999996</v>
      </c>
      <c r="F35" s="186">
        <v>24</v>
      </c>
      <c r="G35" s="187">
        <v>7375.4333500000002</v>
      </c>
    </row>
    <row r="36" spans="3:106">
      <c r="C36" s="188" t="s">
        <v>723</v>
      </c>
      <c r="D36" s="187">
        <v>6261.8794799999996</v>
      </c>
      <c r="F36" s="186">
        <v>25</v>
      </c>
      <c r="G36" s="187">
        <v>7360.4239399999997</v>
      </c>
    </row>
    <row r="37" spans="3:106">
      <c r="C37" s="188" t="s">
        <v>724</v>
      </c>
      <c r="D37" s="187">
        <v>6428.0441000000001</v>
      </c>
      <c r="F37" s="186">
        <v>26</v>
      </c>
      <c r="G37" s="187">
        <v>7353.5521200000003</v>
      </c>
      <c r="J37" s="7"/>
      <c r="K37" s="279"/>
      <c r="L37" s="279"/>
      <c r="M37" s="279"/>
      <c r="N37" s="279"/>
      <c r="O37" s="279"/>
      <c r="P37" s="279"/>
      <c r="Q37" s="279"/>
      <c r="R37" s="279"/>
      <c r="S37" s="279"/>
      <c r="T37" s="279"/>
      <c r="U37" s="279"/>
      <c r="V37" s="279"/>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c r="CV37" s="7"/>
      <c r="CW37" s="7"/>
      <c r="CX37" s="7"/>
      <c r="CY37" s="7"/>
      <c r="CZ37" s="7"/>
      <c r="DA37" s="7"/>
      <c r="DB37" s="7"/>
    </row>
    <row r="38" spans="3:106">
      <c r="C38" s="188" t="s">
        <v>725</v>
      </c>
      <c r="D38" s="187">
        <v>6494.4011399999999</v>
      </c>
      <c r="F38" s="186">
        <v>27</v>
      </c>
      <c r="G38" s="187">
        <v>7332.5936400000001</v>
      </c>
      <c r="J38" s="240" t="s">
        <v>303</v>
      </c>
      <c r="K38" s="245" t="s">
        <v>825</v>
      </c>
      <c r="L38" s="246" t="s">
        <v>826</v>
      </c>
      <c r="M38" s="279"/>
      <c r="N38" s="279"/>
      <c r="O38" s="279"/>
      <c r="P38" s="279"/>
      <c r="Q38" s="279"/>
      <c r="R38" s="279"/>
      <c r="S38" s="279"/>
      <c r="T38" s="279"/>
      <c r="U38" s="279"/>
      <c r="V38" s="279"/>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c r="CV38" s="7"/>
      <c r="CW38" s="7"/>
      <c r="CX38" s="7"/>
      <c r="CY38" s="7"/>
      <c r="CZ38" s="7"/>
      <c r="DA38" s="7"/>
      <c r="DB38" s="7"/>
    </row>
    <row r="39" spans="3:106">
      <c r="C39" s="188" t="s">
        <v>726</v>
      </c>
      <c r="D39" s="187">
        <v>6456.3394900000003</v>
      </c>
      <c r="F39" s="186">
        <v>28</v>
      </c>
      <c r="G39" s="187">
        <v>7325.77657</v>
      </c>
      <c r="J39" s="257" t="s">
        <v>829</v>
      </c>
      <c r="K39" s="189">
        <v>7227.9465200000004</v>
      </c>
      <c r="L39" s="189">
        <v>7070.2817500000001</v>
      </c>
      <c r="M39" s="280"/>
      <c r="N39" s="280"/>
      <c r="O39" s="280"/>
      <c r="P39" s="280"/>
      <c r="Q39" s="280"/>
      <c r="R39" s="280"/>
      <c r="S39" s="280"/>
      <c r="T39" s="280"/>
      <c r="U39" s="280"/>
      <c r="V39" s="280"/>
      <c r="W39" s="280"/>
      <c r="X39" s="280"/>
      <c r="Y39" s="280"/>
      <c r="Z39" s="280"/>
      <c r="AA39" s="280"/>
      <c r="AB39" s="280"/>
      <c r="AC39" s="280"/>
      <c r="AD39" s="280"/>
      <c r="AE39" s="280"/>
      <c r="AF39" s="280"/>
      <c r="AG39" s="280"/>
      <c r="AH39" s="280"/>
      <c r="AI39" s="280"/>
      <c r="AJ39" s="280"/>
      <c r="AK39" s="280"/>
      <c r="AL39" s="280"/>
      <c r="AM39" s="280"/>
      <c r="AN39" s="280"/>
      <c r="AO39" s="280"/>
      <c r="AP39" s="280"/>
      <c r="AQ39" s="280"/>
      <c r="AR39" s="280"/>
      <c r="AS39" s="280"/>
      <c r="AT39" s="280"/>
      <c r="AU39" s="280"/>
      <c r="AV39" s="280"/>
      <c r="AW39" s="280"/>
      <c r="AX39" s="280"/>
      <c r="AY39" s="280"/>
      <c r="AZ39" s="280"/>
      <c r="BA39" s="280"/>
      <c r="BB39" s="280"/>
      <c r="BC39" s="280"/>
      <c r="BD39" s="280"/>
      <c r="BE39" s="280"/>
      <c r="BF39" s="280"/>
      <c r="BG39" s="280"/>
      <c r="BH39" s="280"/>
      <c r="BI39" s="280"/>
      <c r="BJ39" s="280"/>
      <c r="BK39" s="280"/>
      <c r="BL39" s="280"/>
      <c r="BM39" s="280"/>
      <c r="BN39" s="280"/>
      <c r="BO39" s="280"/>
      <c r="BP39" s="280"/>
      <c r="BQ39" s="280"/>
      <c r="BR39" s="280"/>
      <c r="BS39" s="280"/>
      <c r="BT39" s="280"/>
      <c r="BU39" s="280"/>
      <c r="BV39" s="280"/>
      <c r="BW39" s="280"/>
      <c r="BX39" s="280"/>
      <c r="BY39" s="280"/>
      <c r="BZ39" s="280"/>
      <c r="CA39" s="280"/>
      <c r="CB39" s="280"/>
      <c r="CC39" s="280"/>
      <c r="CD39" s="280"/>
      <c r="CE39" s="280"/>
      <c r="CF39" s="280"/>
      <c r="CG39" s="280"/>
      <c r="CH39" s="280"/>
      <c r="CI39" s="280"/>
      <c r="CJ39" s="280"/>
      <c r="CK39" s="280"/>
      <c r="CL39" s="280"/>
      <c r="CM39" s="280"/>
      <c r="CN39" s="280"/>
      <c r="CO39" s="280"/>
      <c r="CP39" s="280"/>
      <c r="CQ39" s="280"/>
      <c r="CR39" s="280"/>
      <c r="CS39" s="280"/>
      <c r="CT39" s="280"/>
      <c r="CU39" s="280"/>
      <c r="CV39" s="280"/>
      <c r="CW39" s="280"/>
      <c r="CX39" s="280"/>
      <c r="CY39" s="280"/>
      <c r="CZ39" s="280"/>
      <c r="DA39" s="280"/>
      <c r="DB39" s="281"/>
    </row>
    <row r="40" spans="3:106">
      <c r="C40" s="188" t="s">
        <v>727</v>
      </c>
      <c r="D40" s="187">
        <v>6492.1689800000004</v>
      </c>
      <c r="F40" s="186">
        <v>29</v>
      </c>
      <c r="G40" s="187">
        <v>7321.7778399999997</v>
      </c>
      <c r="J40" s="257" t="s">
        <v>830</v>
      </c>
      <c r="K40" s="189">
        <v>7411.6163100000003</v>
      </c>
      <c r="L40" s="189">
        <v>7146.76458</v>
      </c>
      <c r="M40" s="282"/>
      <c r="N40" s="282"/>
      <c r="O40" s="282"/>
      <c r="P40" s="282"/>
      <c r="Q40" s="282"/>
      <c r="R40" s="282"/>
      <c r="S40" s="282"/>
      <c r="T40" s="282"/>
      <c r="U40" s="282"/>
      <c r="V40" s="282"/>
      <c r="W40" s="282"/>
      <c r="X40" s="282"/>
      <c r="Y40" s="282"/>
      <c r="Z40" s="282"/>
      <c r="AA40" s="282"/>
      <c r="AB40" s="282"/>
      <c r="AC40" s="282"/>
      <c r="AD40" s="282"/>
      <c r="AE40" s="282"/>
      <c r="AF40" s="282"/>
      <c r="AG40" s="282"/>
      <c r="AH40" s="282"/>
      <c r="AI40" s="282"/>
      <c r="AJ40" s="282"/>
      <c r="AK40" s="282"/>
      <c r="AL40" s="282"/>
      <c r="AM40" s="282"/>
      <c r="AN40" s="282"/>
      <c r="AO40" s="282"/>
      <c r="AP40" s="282"/>
      <c r="AQ40" s="282"/>
      <c r="AR40" s="282"/>
      <c r="AS40" s="282"/>
      <c r="AT40" s="282"/>
      <c r="AU40" s="282"/>
      <c r="AV40" s="282"/>
      <c r="AW40" s="282"/>
      <c r="AX40" s="282"/>
      <c r="AY40" s="282"/>
      <c r="AZ40" s="282"/>
      <c r="BA40" s="282"/>
      <c r="BB40" s="282"/>
      <c r="BC40" s="282"/>
      <c r="BD40" s="282"/>
      <c r="BE40" s="282"/>
      <c r="BF40" s="282"/>
      <c r="BG40" s="282"/>
      <c r="BH40" s="282"/>
      <c r="BI40" s="282"/>
      <c r="BJ40" s="282"/>
      <c r="BK40" s="282"/>
      <c r="BL40" s="282"/>
      <c r="BM40" s="282"/>
      <c r="BN40" s="282"/>
      <c r="BO40" s="282"/>
      <c r="BP40" s="282"/>
      <c r="BQ40" s="282"/>
      <c r="BR40" s="282"/>
      <c r="BS40" s="282"/>
      <c r="BT40" s="282"/>
      <c r="BU40" s="282"/>
      <c r="BV40" s="282"/>
      <c r="BW40" s="282"/>
      <c r="BX40" s="282"/>
      <c r="BY40" s="282"/>
      <c r="BZ40" s="282"/>
      <c r="CA40" s="282"/>
      <c r="CB40" s="282"/>
      <c r="CC40" s="282"/>
      <c r="CD40" s="282"/>
      <c r="CE40" s="282"/>
      <c r="CF40" s="282"/>
      <c r="CG40" s="282"/>
      <c r="CH40" s="282"/>
      <c r="CI40" s="282"/>
      <c r="CJ40" s="282"/>
      <c r="CK40" s="282"/>
      <c r="CL40" s="282"/>
      <c r="CM40" s="282"/>
      <c r="CN40" s="282"/>
      <c r="CO40" s="282"/>
      <c r="CP40" s="282"/>
      <c r="CQ40" s="282"/>
      <c r="CR40" s="282"/>
      <c r="CS40" s="282"/>
      <c r="CT40" s="282"/>
      <c r="CU40" s="282"/>
      <c r="CV40" s="282"/>
      <c r="CW40" s="282"/>
      <c r="CX40" s="282"/>
      <c r="CY40" s="282"/>
      <c r="CZ40" s="282"/>
      <c r="DA40" s="282"/>
      <c r="DB40" s="282"/>
    </row>
    <row r="41" spans="3:106">
      <c r="C41" s="188" t="s">
        <v>728</v>
      </c>
      <c r="D41" s="187">
        <v>6586.5661799999998</v>
      </c>
      <c r="F41" s="186">
        <v>30</v>
      </c>
      <c r="G41" s="187">
        <v>7315.7084100000002</v>
      </c>
      <c r="J41" s="257" t="s">
        <v>831</v>
      </c>
      <c r="K41" s="189">
        <v>7241.0209999999997</v>
      </c>
      <c r="L41" s="189">
        <v>7065.4227899999996</v>
      </c>
      <c r="M41" s="282"/>
      <c r="N41" s="282"/>
      <c r="O41" s="282"/>
      <c r="P41" s="282"/>
      <c r="Q41" s="282"/>
      <c r="R41" s="282"/>
      <c r="S41" s="282"/>
      <c r="T41" s="282"/>
      <c r="U41" s="282"/>
      <c r="V41" s="282"/>
      <c r="W41" s="282"/>
      <c r="X41" s="282"/>
      <c r="Y41" s="282"/>
      <c r="Z41" s="282"/>
      <c r="AA41" s="282"/>
      <c r="AB41" s="282"/>
      <c r="AC41" s="282"/>
      <c r="AD41" s="282"/>
      <c r="AE41" s="282"/>
      <c r="AF41" s="282"/>
      <c r="AG41" s="282"/>
      <c r="AH41" s="282"/>
      <c r="AI41" s="282"/>
      <c r="AJ41" s="282"/>
      <c r="AK41" s="282"/>
      <c r="AL41" s="282"/>
      <c r="AM41" s="282"/>
      <c r="AN41" s="282"/>
      <c r="AO41" s="282"/>
      <c r="AP41" s="282"/>
      <c r="AQ41" s="282"/>
      <c r="AR41" s="282"/>
      <c r="AS41" s="282"/>
      <c r="AT41" s="282"/>
      <c r="AU41" s="282"/>
      <c r="AV41" s="282"/>
      <c r="AW41" s="282"/>
      <c r="AX41" s="282"/>
      <c r="AY41" s="282"/>
      <c r="AZ41" s="282"/>
      <c r="BA41" s="282"/>
      <c r="BB41" s="282"/>
      <c r="BC41" s="282"/>
      <c r="BD41" s="282"/>
      <c r="BE41" s="282"/>
      <c r="BF41" s="282"/>
      <c r="BG41" s="282"/>
      <c r="BH41" s="282"/>
      <c r="BI41" s="282"/>
      <c r="BJ41" s="282"/>
      <c r="BK41" s="282"/>
      <c r="BL41" s="282"/>
      <c r="BM41" s="282"/>
      <c r="BN41" s="282"/>
      <c r="BO41" s="282"/>
      <c r="BP41" s="282"/>
      <c r="BQ41" s="282"/>
      <c r="BR41" s="282"/>
      <c r="BS41" s="282"/>
      <c r="BT41" s="282"/>
      <c r="BU41" s="282"/>
      <c r="BV41" s="282"/>
      <c r="BW41" s="282"/>
      <c r="BX41" s="282"/>
      <c r="BY41" s="282"/>
      <c r="BZ41" s="282"/>
      <c r="CA41" s="282"/>
      <c r="CB41" s="282"/>
      <c r="CC41" s="282"/>
      <c r="CD41" s="282"/>
      <c r="CE41" s="282"/>
      <c r="CF41" s="282"/>
      <c r="CG41" s="282"/>
      <c r="CH41" s="282"/>
      <c r="CI41" s="282"/>
      <c r="CJ41" s="282"/>
      <c r="CK41" s="282"/>
      <c r="CL41" s="282"/>
      <c r="CM41" s="282"/>
      <c r="CN41" s="282"/>
      <c r="CO41" s="282"/>
      <c r="CP41" s="282"/>
      <c r="CQ41" s="282"/>
      <c r="CR41" s="282"/>
      <c r="CS41" s="282"/>
      <c r="CT41" s="282"/>
      <c r="CU41" s="282"/>
      <c r="CV41" s="282"/>
      <c r="CW41" s="282"/>
      <c r="CX41" s="282"/>
      <c r="CY41" s="282"/>
      <c r="CZ41" s="282"/>
      <c r="DA41" s="282"/>
      <c r="DB41" s="282"/>
    </row>
    <row r="42" spans="3:106">
      <c r="C42" s="188" t="s">
        <v>729</v>
      </c>
      <c r="D42" s="187">
        <v>6574.3514599999999</v>
      </c>
      <c r="F42" s="186">
        <v>31</v>
      </c>
      <c r="G42" s="187">
        <v>7302.4169499999998</v>
      </c>
      <c r="J42" s="257" t="s">
        <v>832</v>
      </c>
      <c r="K42" s="189">
        <v>7073.5118700000003</v>
      </c>
      <c r="L42" s="189">
        <v>7024.3042299999997</v>
      </c>
      <c r="M42" s="282"/>
      <c r="N42" s="282"/>
      <c r="O42" s="282"/>
      <c r="P42" s="282"/>
      <c r="Q42" s="282"/>
      <c r="R42" s="282"/>
      <c r="S42" s="282"/>
      <c r="T42" s="282"/>
      <c r="U42" s="282"/>
      <c r="V42" s="282"/>
      <c r="W42" s="282"/>
      <c r="X42" s="282"/>
      <c r="Y42" s="282"/>
      <c r="Z42" s="282"/>
      <c r="AA42" s="282"/>
      <c r="AB42" s="282"/>
      <c r="AC42" s="282"/>
      <c r="AD42" s="282"/>
      <c r="AE42" s="282"/>
      <c r="AF42" s="282"/>
      <c r="AG42" s="282"/>
      <c r="AH42" s="282"/>
      <c r="AI42" s="282"/>
      <c r="AJ42" s="282"/>
      <c r="AK42" s="282"/>
      <c r="AL42" s="282"/>
      <c r="AM42" s="282"/>
      <c r="AN42" s="282"/>
      <c r="AO42" s="282"/>
      <c r="AP42" s="282"/>
      <c r="AQ42" s="282"/>
      <c r="AR42" s="282"/>
      <c r="AS42" s="282"/>
      <c r="AT42" s="282"/>
      <c r="AU42" s="282"/>
      <c r="AV42" s="282"/>
      <c r="AW42" s="282"/>
      <c r="AX42" s="282"/>
      <c r="AY42" s="282"/>
      <c r="AZ42" s="282"/>
      <c r="BA42" s="282"/>
      <c r="BB42" s="282"/>
      <c r="BC42" s="282"/>
      <c r="BD42" s="282"/>
      <c r="BE42" s="282"/>
      <c r="BF42" s="282"/>
      <c r="BG42" s="282"/>
      <c r="BH42" s="282"/>
      <c r="BI42" s="282"/>
      <c r="BJ42" s="282"/>
      <c r="BK42" s="282"/>
      <c r="BL42" s="282"/>
      <c r="BM42" s="282"/>
      <c r="BN42" s="282"/>
      <c r="BO42" s="282"/>
      <c r="BP42" s="282"/>
      <c r="BQ42" s="282"/>
      <c r="BR42" s="282"/>
      <c r="BS42" s="282"/>
      <c r="BT42" s="282"/>
      <c r="BU42" s="282"/>
      <c r="BV42" s="282"/>
      <c r="BW42" s="282"/>
      <c r="BX42" s="282"/>
      <c r="BY42" s="282"/>
      <c r="BZ42" s="282"/>
      <c r="CA42" s="282"/>
      <c r="CB42" s="282"/>
      <c r="CC42" s="282"/>
      <c r="CD42" s="282"/>
      <c r="CE42" s="282"/>
      <c r="CF42" s="282"/>
      <c r="CG42" s="282"/>
      <c r="CH42" s="282"/>
      <c r="CI42" s="282"/>
      <c r="CJ42" s="282"/>
      <c r="CK42" s="282"/>
      <c r="CL42" s="282"/>
      <c r="CM42" s="282"/>
      <c r="CN42" s="282"/>
      <c r="CO42" s="282"/>
      <c r="CP42" s="282"/>
      <c r="CQ42" s="282"/>
      <c r="CR42" s="282"/>
      <c r="CS42" s="282"/>
      <c r="CT42" s="282"/>
      <c r="CU42" s="282"/>
      <c r="CV42" s="282"/>
      <c r="CW42" s="282"/>
      <c r="CX42" s="282"/>
      <c r="CY42" s="282"/>
      <c r="CZ42" s="282"/>
      <c r="DA42" s="282"/>
      <c r="DB42" s="282"/>
    </row>
    <row r="43" spans="3:106">
      <c r="C43" s="188" t="s">
        <v>730</v>
      </c>
      <c r="D43" s="187">
        <v>6610.90326</v>
      </c>
      <c r="F43" s="186">
        <v>32</v>
      </c>
      <c r="G43" s="187">
        <v>7297.7578599999997</v>
      </c>
      <c r="J43" s="257" t="s">
        <v>833</v>
      </c>
      <c r="K43" s="189">
        <v>7081.1753699999999</v>
      </c>
      <c r="L43" s="189">
        <v>6961.3677799999996</v>
      </c>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H43" s="282"/>
      <c r="BI43" s="282"/>
      <c r="BJ43" s="282"/>
      <c r="BK43" s="282"/>
      <c r="BL43" s="282"/>
      <c r="BM43" s="282"/>
      <c r="BN43" s="282"/>
      <c r="BO43" s="282"/>
      <c r="BP43" s="282"/>
      <c r="BQ43" s="282"/>
      <c r="BR43" s="282"/>
      <c r="BS43" s="282"/>
      <c r="BT43" s="282"/>
      <c r="BU43" s="282"/>
      <c r="BV43" s="282"/>
      <c r="BW43" s="282"/>
      <c r="BX43" s="282"/>
      <c r="BY43" s="282"/>
      <c r="BZ43" s="282"/>
      <c r="CA43" s="282"/>
      <c r="CB43" s="282"/>
      <c r="CC43" s="282"/>
      <c r="CD43" s="282"/>
      <c r="CE43" s="282"/>
      <c r="CF43" s="282"/>
      <c r="CG43" s="282"/>
      <c r="CH43" s="282"/>
      <c r="CI43" s="282"/>
      <c r="CJ43" s="282"/>
      <c r="CK43" s="282"/>
      <c r="CL43" s="282"/>
      <c r="CM43" s="282"/>
      <c r="CN43" s="282"/>
      <c r="CO43" s="282"/>
      <c r="CP43" s="282"/>
      <c r="CQ43" s="282"/>
      <c r="CR43" s="282"/>
      <c r="CS43" s="282"/>
      <c r="CT43" s="282"/>
      <c r="CU43" s="282"/>
      <c r="CV43" s="282"/>
      <c r="CW43" s="282"/>
      <c r="CX43" s="282"/>
      <c r="CY43" s="282"/>
      <c r="CZ43" s="282"/>
      <c r="DA43" s="282"/>
      <c r="DB43" s="282"/>
    </row>
    <row r="44" spans="3:106">
      <c r="C44" s="188" t="s">
        <v>731</v>
      </c>
      <c r="D44" s="187">
        <v>6776.32618</v>
      </c>
      <c r="F44" s="186">
        <v>33</v>
      </c>
      <c r="G44" s="187">
        <v>7274.9437600000001</v>
      </c>
      <c r="J44" s="257" t="s">
        <v>834</v>
      </c>
      <c r="K44" s="189">
        <v>7132.3179600000003</v>
      </c>
      <c r="L44" s="189">
        <v>7069.9081200000001</v>
      </c>
      <c r="M44" s="282"/>
      <c r="N44" s="282"/>
      <c r="O44" s="282"/>
      <c r="P44" s="282"/>
      <c r="Q44" s="282"/>
      <c r="R44" s="282"/>
      <c r="S44" s="282"/>
      <c r="T44" s="282"/>
      <c r="U44" s="282"/>
      <c r="V44" s="282"/>
      <c r="W44" s="282"/>
      <c r="X44" s="282"/>
      <c r="Y44" s="282"/>
      <c r="Z44" s="282"/>
      <c r="AA44" s="282"/>
      <c r="AB44" s="282"/>
      <c r="AC44" s="282"/>
      <c r="AD44" s="282"/>
      <c r="AE44" s="282"/>
      <c r="AF44" s="282"/>
      <c r="AG44" s="282"/>
      <c r="AH44" s="282"/>
      <c r="AI44" s="282"/>
      <c r="AJ44" s="282"/>
      <c r="AK44" s="282"/>
      <c r="AL44" s="282"/>
      <c r="AM44" s="282"/>
      <c r="AN44" s="282"/>
      <c r="AO44" s="282"/>
      <c r="AP44" s="282"/>
      <c r="AQ44" s="282"/>
      <c r="AR44" s="282"/>
      <c r="AS44" s="282"/>
      <c r="AT44" s="282"/>
      <c r="AU44" s="282"/>
      <c r="AV44" s="282"/>
      <c r="AW44" s="282"/>
      <c r="AX44" s="282"/>
      <c r="AY44" s="282"/>
      <c r="AZ44" s="282"/>
      <c r="BA44" s="282"/>
      <c r="BB44" s="282"/>
      <c r="BC44" s="282"/>
      <c r="BD44" s="282"/>
      <c r="BE44" s="282"/>
      <c r="BF44" s="282"/>
      <c r="BG44" s="282"/>
      <c r="BH44" s="282"/>
      <c r="BI44" s="282"/>
      <c r="BJ44" s="282"/>
      <c r="BK44" s="282"/>
      <c r="BL44" s="282"/>
      <c r="BM44" s="282"/>
      <c r="BN44" s="282"/>
      <c r="BO44" s="282"/>
      <c r="BP44" s="282"/>
      <c r="BQ44" s="282"/>
      <c r="BR44" s="282"/>
      <c r="BS44" s="282"/>
      <c r="BT44" s="282"/>
      <c r="BU44" s="282"/>
      <c r="BV44" s="282"/>
      <c r="BW44" s="282"/>
      <c r="BX44" s="282"/>
      <c r="BY44" s="282"/>
      <c r="BZ44" s="282"/>
      <c r="CA44" s="282"/>
      <c r="CB44" s="282"/>
      <c r="CC44" s="282"/>
      <c r="CD44" s="282"/>
      <c r="CE44" s="282"/>
      <c r="CF44" s="282"/>
      <c r="CG44" s="282"/>
      <c r="CH44" s="282"/>
      <c r="CI44" s="282"/>
      <c r="CJ44" s="282"/>
      <c r="CK44" s="282"/>
      <c r="CL44" s="282"/>
      <c r="CM44" s="282"/>
      <c r="CN44" s="282"/>
      <c r="CO44" s="282"/>
      <c r="CP44" s="282"/>
      <c r="CQ44" s="282"/>
      <c r="CR44" s="282"/>
      <c r="CS44" s="282"/>
      <c r="CT44" s="282"/>
      <c r="CU44" s="282"/>
      <c r="CV44" s="282"/>
      <c r="CW44" s="282"/>
      <c r="CX44" s="282"/>
      <c r="CY44" s="282"/>
      <c r="CZ44" s="282"/>
      <c r="DA44" s="282"/>
      <c r="DB44" s="282"/>
    </row>
    <row r="45" spans="3:106">
      <c r="C45" s="188" t="s">
        <v>732</v>
      </c>
      <c r="D45" s="187">
        <v>6817.7395999999999</v>
      </c>
      <c r="F45" s="186">
        <v>34</v>
      </c>
      <c r="G45" s="187">
        <v>7272.9325799999997</v>
      </c>
      <c r="J45" s="257" t="s">
        <v>835</v>
      </c>
      <c r="K45" s="189">
        <v>7127.3262599999998</v>
      </c>
      <c r="L45" s="189">
        <v>7113.7579900000001</v>
      </c>
      <c r="M45" s="282"/>
      <c r="N45" s="282"/>
      <c r="O45" s="282"/>
      <c r="P45" s="282"/>
      <c r="Q45" s="282"/>
      <c r="R45" s="282"/>
      <c r="S45" s="282"/>
      <c r="T45" s="282"/>
      <c r="U45" s="282"/>
      <c r="V45" s="282"/>
      <c r="W45" s="282"/>
      <c r="X45" s="282"/>
      <c r="Y45" s="282"/>
      <c r="Z45" s="282"/>
      <c r="AA45" s="282"/>
      <c r="AB45" s="282"/>
      <c r="AC45" s="282"/>
      <c r="AD45" s="282"/>
      <c r="AE45" s="282"/>
      <c r="AF45" s="282"/>
      <c r="AG45" s="282"/>
      <c r="AH45" s="282"/>
      <c r="AI45" s="282"/>
      <c r="AJ45" s="282"/>
      <c r="AK45" s="282"/>
      <c r="AL45" s="282"/>
      <c r="AM45" s="282"/>
      <c r="AN45" s="282"/>
      <c r="AO45" s="282"/>
      <c r="AP45" s="282"/>
      <c r="AQ45" s="282"/>
      <c r="AR45" s="282"/>
      <c r="AS45" s="282"/>
      <c r="AT45" s="282"/>
      <c r="AU45" s="282"/>
      <c r="AV45" s="282"/>
      <c r="AW45" s="282"/>
      <c r="AX45" s="282"/>
      <c r="AY45" s="282"/>
      <c r="AZ45" s="282"/>
      <c r="BA45" s="282"/>
      <c r="BB45" s="282"/>
      <c r="BC45" s="282"/>
      <c r="BD45" s="282"/>
      <c r="BE45" s="282"/>
      <c r="BF45" s="282"/>
      <c r="BG45" s="282"/>
      <c r="BH45" s="282"/>
      <c r="BI45" s="282"/>
      <c r="BJ45" s="282"/>
      <c r="BK45" s="282"/>
      <c r="BL45" s="282"/>
      <c r="BM45" s="282"/>
      <c r="BN45" s="282"/>
      <c r="BO45" s="282"/>
      <c r="BP45" s="282"/>
      <c r="BQ45" s="282"/>
      <c r="BR45" s="282"/>
      <c r="BS45" s="282"/>
      <c r="BT45" s="282"/>
      <c r="BU45" s="282"/>
      <c r="BV45" s="282"/>
      <c r="BW45" s="282"/>
      <c r="BX45" s="282"/>
      <c r="BY45" s="282"/>
      <c r="BZ45" s="282"/>
      <c r="CA45" s="282"/>
      <c r="CB45" s="282"/>
      <c r="CC45" s="282"/>
      <c r="CD45" s="282"/>
      <c r="CE45" s="282"/>
      <c r="CF45" s="282"/>
      <c r="CG45" s="282"/>
      <c r="CH45" s="282"/>
      <c r="CI45" s="282"/>
      <c r="CJ45" s="282"/>
      <c r="CK45" s="282"/>
      <c r="CL45" s="282"/>
      <c r="CM45" s="282"/>
      <c r="CN45" s="282"/>
      <c r="CO45" s="282"/>
      <c r="CP45" s="282"/>
      <c r="CQ45" s="282"/>
      <c r="CR45" s="282"/>
      <c r="CS45" s="282"/>
      <c r="CT45" s="282"/>
      <c r="CU45" s="282"/>
      <c r="CV45" s="282"/>
      <c r="CW45" s="282"/>
      <c r="CX45" s="282"/>
      <c r="CY45" s="282"/>
      <c r="CZ45" s="282"/>
      <c r="DA45" s="282"/>
      <c r="DB45" s="282"/>
    </row>
    <row r="46" spans="3:106">
      <c r="C46" s="188" t="s">
        <v>733</v>
      </c>
      <c r="D46" s="187">
        <v>6930.7728200000001</v>
      </c>
      <c r="F46" s="186">
        <v>35</v>
      </c>
      <c r="G46" s="187">
        <v>7272.92418</v>
      </c>
      <c r="J46" s="257" t="s">
        <v>836</v>
      </c>
      <c r="K46" s="189">
        <v>7154.4312499999996</v>
      </c>
      <c r="L46" s="189">
        <v>7073.7191999999995</v>
      </c>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82"/>
      <c r="BK46" s="282"/>
      <c r="BL46" s="282"/>
      <c r="BM46" s="282"/>
      <c r="BN46" s="282"/>
      <c r="BO46" s="282"/>
      <c r="BP46" s="282"/>
      <c r="BQ46" s="282"/>
      <c r="BR46" s="282"/>
      <c r="BS46" s="282"/>
      <c r="BT46" s="282"/>
      <c r="BU46" s="282"/>
      <c r="BV46" s="282"/>
      <c r="BW46" s="282"/>
      <c r="BX46" s="282"/>
      <c r="BY46" s="282"/>
      <c r="BZ46" s="282"/>
      <c r="CA46" s="282"/>
      <c r="CB46" s="282"/>
      <c r="CC46" s="282"/>
      <c r="CD46" s="282"/>
      <c r="CE46" s="282"/>
      <c r="CF46" s="282"/>
      <c r="CG46" s="282"/>
      <c r="CH46" s="282"/>
      <c r="CI46" s="282"/>
      <c r="CJ46" s="282"/>
      <c r="CK46" s="282"/>
      <c r="CL46" s="282"/>
      <c r="CM46" s="282"/>
      <c r="CN46" s="282"/>
      <c r="CO46" s="282"/>
      <c r="CP46" s="282"/>
      <c r="CQ46" s="282"/>
      <c r="CR46" s="282"/>
      <c r="CS46" s="282"/>
      <c r="CT46" s="282"/>
      <c r="CU46" s="282"/>
      <c r="CV46" s="282"/>
      <c r="CW46" s="282"/>
      <c r="CX46" s="282"/>
      <c r="CY46" s="282"/>
      <c r="CZ46" s="282"/>
      <c r="DA46" s="282"/>
      <c r="DB46" s="282"/>
    </row>
    <row r="47" spans="3:106">
      <c r="C47" s="188" t="s">
        <v>734</v>
      </c>
      <c r="D47" s="187">
        <v>7013.0083599999998</v>
      </c>
      <c r="F47" s="186">
        <v>36</v>
      </c>
      <c r="G47" s="187">
        <v>7272.3503099999998</v>
      </c>
      <c r="J47" s="257" t="s">
        <v>837</v>
      </c>
      <c r="K47" s="189">
        <v>7304.5081200000004</v>
      </c>
      <c r="L47" s="189">
        <v>7315.8014000000003</v>
      </c>
      <c r="M47" s="282"/>
      <c r="N47" s="282"/>
      <c r="O47" s="282"/>
      <c r="P47" s="282"/>
      <c r="Q47" s="282"/>
      <c r="R47" s="282"/>
      <c r="S47" s="282"/>
      <c r="T47" s="282"/>
      <c r="U47" s="282"/>
      <c r="V47" s="282"/>
      <c r="W47" s="282"/>
      <c r="X47" s="282"/>
      <c r="Y47" s="282"/>
      <c r="Z47" s="282"/>
      <c r="AA47" s="282"/>
      <c r="AB47" s="282"/>
      <c r="AC47" s="282"/>
      <c r="AD47" s="282"/>
      <c r="AE47" s="282"/>
      <c r="AF47" s="282"/>
      <c r="AG47" s="282"/>
      <c r="AH47" s="282"/>
      <c r="AI47" s="282"/>
      <c r="AJ47" s="282"/>
      <c r="AK47" s="282"/>
      <c r="AL47" s="282"/>
      <c r="AM47" s="282"/>
      <c r="AN47" s="282"/>
      <c r="AO47" s="282"/>
      <c r="AP47" s="282"/>
      <c r="AQ47" s="282"/>
      <c r="AR47" s="282"/>
      <c r="AS47" s="282"/>
      <c r="AT47" s="282"/>
      <c r="AU47" s="282"/>
      <c r="AV47" s="282"/>
      <c r="AW47" s="282"/>
      <c r="AX47" s="282"/>
      <c r="AY47" s="282"/>
      <c r="AZ47" s="282"/>
      <c r="BA47" s="282"/>
      <c r="BB47" s="282"/>
      <c r="BC47" s="282"/>
      <c r="BD47" s="282"/>
      <c r="BE47" s="282"/>
      <c r="BF47" s="282"/>
      <c r="BG47" s="282"/>
      <c r="BH47" s="282"/>
      <c r="BI47" s="282"/>
      <c r="BJ47" s="282"/>
      <c r="BK47" s="282"/>
      <c r="BL47" s="282"/>
      <c r="BM47" s="282"/>
      <c r="BN47" s="282"/>
      <c r="BO47" s="282"/>
      <c r="BP47" s="282"/>
      <c r="BQ47" s="282"/>
      <c r="BR47" s="282"/>
      <c r="BS47" s="282"/>
      <c r="BT47" s="282"/>
      <c r="BU47" s="282"/>
      <c r="BV47" s="282"/>
      <c r="BW47" s="282"/>
      <c r="BX47" s="282"/>
      <c r="BY47" s="282"/>
      <c r="BZ47" s="282"/>
      <c r="CA47" s="282"/>
      <c r="CB47" s="282"/>
      <c r="CC47" s="282"/>
      <c r="CD47" s="282"/>
      <c r="CE47" s="282"/>
      <c r="CF47" s="282"/>
      <c r="CG47" s="282"/>
      <c r="CH47" s="282"/>
      <c r="CI47" s="282"/>
      <c r="CJ47" s="282"/>
      <c r="CK47" s="282"/>
      <c r="CL47" s="282"/>
      <c r="CM47" s="282"/>
      <c r="CN47" s="282"/>
      <c r="CO47" s="282"/>
      <c r="CP47" s="282"/>
      <c r="CQ47" s="282"/>
      <c r="CR47" s="282"/>
      <c r="CS47" s="282"/>
      <c r="CT47" s="282"/>
      <c r="CU47" s="282"/>
      <c r="CV47" s="282"/>
      <c r="CW47" s="282"/>
      <c r="CX47" s="282"/>
      <c r="CY47" s="282"/>
      <c r="CZ47" s="282"/>
      <c r="DA47" s="282"/>
      <c r="DB47" s="282"/>
    </row>
    <row r="48" spans="3:106">
      <c r="C48" s="188" t="s">
        <v>735</v>
      </c>
      <c r="D48" s="187">
        <v>7056.9703300000001</v>
      </c>
      <c r="F48" s="186">
        <v>37</v>
      </c>
      <c r="G48" s="187">
        <v>7265.1723400000001</v>
      </c>
      <c r="J48" s="257" t="s">
        <v>838</v>
      </c>
      <c r="K48" s="189">
        <v>7412.5516399999997</v>
      </c>
      <c r="L48" s="189">
        <v>7309.35844</v>
      </c>
      <c r="M48" s="282"/>
      <c r="N48" s="282"/>
      <c r="O48" s="282"/>
      <c r="P48" s="282"/>
      <c r="Q48" s="282"/>
      <c r="R48" s="282"/>
      <c r="S48" s="282"/>
      <c r="T48" s="282"/>
      <c r="U48" s="282"/>
      <c r="V48" s="282"/>
      <c r="W48" s="282"/>
      <c r="X48" s="282"/>
      <c r="Y48" s="282"/>
      <c r="Z48" s="282"/>
      <c r="AA48" s="282"/>
      <c r="AB48" s="282"/>
      <c r="AC48" s="282"/>
      <c r="AD48" s="282"/>
      <c r="AE48" s="282"/>
      <c r="AF48" s="282"/>
      <c r="AG48" s="282"/>
      <c r="AH48" s="282"/>
      <c r="AI48" s="282"/>
      <c r="AJ48" s="282"/>
      <c r="AK48" s="282"/>
      <c r="AL48" s="282"/>
      <c r="AM48" s="282"/>
      <c r="AN48" s="282"/>
      <c r="AO48" s="282"/>
      <c r="AP48" s="282"/>
      <c r="AQ48" s="282"/>
      <c r="AR48" s="282"/>
      <c r="AS48" s="282"/>
      <c r="AT48" s="282"/>
      <c r="AU48" s="282"/>
      <c r="AV48" s="282"/>
      <c r="AW48" s="282"/>
      <c r="AX48" s="282"/>
      <c r="AY48" s="282"/>
      <c r="AZ48" s="282"/>
      <c r="BA48" s="282"/>
      <c r="BB48" s="282"/>
      <c r="BC48" s="282"/>
      <c r="BD48" s="282"/>
      <c r="BE48" s="282"/>
      <c r="BF48" s="282"/>
      <c r="BG48" s="282"/>
      <c r="BH48" s="282"/>
      <c r="BI48" s="282"/>
      <c r="BJ48" s="282"/>
      <c r="BK48" s="282"/>
      <c r="BL48" s="282"/>
      <c r="BM48" s="282"/>
      <c r="BN48" s="282"/>
      <c r="BO48" s="282"/>
      <c r="BP48" s="282"/>
      <c r="BQ48" s="282"/>
      <c r="BR48" s="282"/>
      <c r="BS48" s="282"/>
      <c r="BT48" s="282"/>
      <c r="BU48" s="282"/>
      <c r="BV48" s="282"/>
      <c r="BW48" s="282"/>
      <c r="BX48" s="282"/>
      <c r="BY48" s="282"/>
      <c r="BZ48" s="282"/>
      <c r="CA48" s="282"/>
      <c r="CB48" s="282"/>
      <c r="CC48" s="282"/>
      <c r="CD48" s="282"/>
      <c r="CE48" s="282"/>
      <c r="CF48" s="282"/>
      <c r="CG48" s="282"/>
      <c r="CH48" s="282"/>
      <c r="CI48" s="282"/>
      <c r="CJ48" s="282"/>
      <c r="CK48" s="282"/>
      <c r="CL48" s="282"/>
      <c r="CM48" s="282"/>
      <c r="CN48" s="282"/>
      <c r="CO48" s="282"/>
      <c r="CP48" s="282"/>
      <c r="CQ48" s="282"/>
      <c r="CR48" s="282"/>
      <c r="CS48" s="282"/>
      <c r="CT48" s="282"/>
      <c r="CU48" s="282"/>
      <c r="CV48" s="282"/>
      <c r="CW48" s="282"/>
      <c r="CX48" s="282"/>
      <c r="CY48" s="282"/>
      <c r="CZ48" s="282"/>
      <c r="DA48" s="282"/>
      <c r="DB48" s="282"/>
    </row>
    <row r="49" spans="3:106">
      <c r="C49" s="188" t="s">
        <v>736</v>
      </c>
      <c r="D49" s="187">
        <v>7115.6830399999999</v>
      </c>
      <c r="F49" s="186">
        <v>38</v>
      </c>
      <c r="G49" s="187">
        <v>7260.3799900000004</v>
      </c>
      <c r="J49" s="257" t="s">
        <v>839</v>
      </c>
      <c r="K49" s="189">
        <v>7601.2831200000001</v>
      </c>
      <c r="L49" s="189">
        <v>7426.5747700000002</v>
      </c>
      <c r="M49" s="282"/>
      <c r="N49" s="282"/>
      <c r="O49" s="282"/>
      <c r="P49" s="282"/>
      <c r="Q49" s="282"/>
      <c r="R49" s="282"/>
      <c r="S49" s="282"/>
      <c r="T49" s="282"/>
      <c r="U49" s="282"/>
      <c r="V49" s="282"/>
      <c r="W49" s="282"/>
      <c r="X49" s="282"/>
      <c r="Y49" s="282"/>
      <c r="Z49" s="282"/>
      <c r="AA49" s="282"/>
      <c r="AB49" s="282"/>
      <c r="AC49" s="282"/>
      <c r="AD49" s="282"/>
      <c r="AE49" s="282"/>
      <c r="AF49" s="282"/>
      <c r="AG49" s="282"/>
      <c r="AH49" s="282"/>
      <c r="AI49" s="282"/>
      <c r="AJ49" s="282"/>
      <c r="AK49" s="282"/>
      <c r="AL49" s="282"/>
      <c r="AM49" s="282"/>
      <c r="AN49" s="282"/>
      <c r="AO49" s="282"/>
      <c r="AP49" s="282"/>
      <c r="AQ49" s="282"/>
      <c r="AR49" s="282"/>
      <c r="AS49" s="282"/>
      <c r="AT49" s="282"/>
      <c r="AU49" s="282"/>
      <c r="AV49" s="282"/>
      <c r="AW49" s="282"/>
      <c r="AX49" s="282"/>
      <c r="AY49" s="282"/>
      <c r="AZ49" s="282"/>
      <c r="BA49" s="282"/>
      <c r="BB49" s="282"/>
      <c r="BC49" s="282"/>
      <c r="BD49" s="282"/>
      <c r="BE49" s="282"/>
      <c r="BF49" s="282"/>
      <c r="BG49" s="282"/>
      <c r="BH49" s="282"/>
      <c r="BI49" s="282"/>
      <c r="BJ49" s="282"/>
      <c r="BK49" s="282"/>
      <c r="BL49" s="282"/>
      <c r="BM49" s="282"/>
      <c r="BN49" s="282"/>
      <c r="BO49" s="282"/>
      <c r="BP49" s="282"/>
      <c r="BQ49" s="282"/>
      <c r="BR49" s="282"/>
      <c r="BS49" s="282"/>
      <c r="BT49" s="282"/>
      <c r="BU49" s="282"/>
      <c r="BV49" s="282"/>
      <c r="BW49" s="282"/>
      <c r="BX49" s="282"/>
      <c r="BY49" s="282"/>
      <c r="BZ49" s="282"/>
      <c r="CA49" s="282"/>
      <c r="CB49" s="282"/>
      <c r="CC49" s="282"/>
      <c r="CD49" s="282"/>
      <c r="CE49" s="282"/>
      <c r="CF49" s="282"/>
      <c r="CG49" s="282"/>
      <c r="CH49" s="282"/>
      <c r="CI49" s="282"/>
      <c r="CJ49" s="282"/>
      <c r="CK49" s="282"/>
      <c r="CL49" s="282"/>
      <c r="CM49" s="282"/>
      <c r="CN49" s="282"/>
      <c r="CO49" s="282"/>
      <c r="CP49" s="282"/>
      <c r="CQ49" s="282"/>
      <c r="CR49" s="282"/>
      <c r="CS49" s="282"/>
      <c r="CT49" s="282"/>
      <c r="CU49" s="282"/>
      <c r="CV49" s="282"/>
      <c r="CW49" s="282"/>
      <c r="CX49" s="282"/>
      <c r="CY49" s="282"/>
      <c r="CZ49" s="282"/>
      <c r="DA49" s="282"/>
      <c r="DB49" s="282"/>
    </row>
    <row r="50" spans="3:106">
      <c r="C50" s="188" t="s">
        <v>737</v>
      </c>
      <c r="D50" s="187">
        <v>7209.18408</v>
      </c>
      <c r="F50" s="186">
        <v>39</v>
      </c>
      <c r="G50" s="187">
        <v>7209.18408</v>
      </c>
      <c r="J50" s="257" t="s">
        <v>840</v>
      </c>
      <c r="K50" s="189">
        <v>7652.93642</v>
      </c>
      <c r="L50" s="189">
        <v>7467.44974</v>
      </c>
      <c r="M50" s="282"/>
      <c r="N50" s="282"/>
      <c r="O50" s="282"/>
      <c r="P50" s="282"/>
      <c r="Q50" s="282"/>
      <c r="R50" s="282"/>
      <c r="S50" s="282"/>
      <c r="T50" s="282"/>
      <c r="U50" s="282"/>
      <c r="V50" s="282"/>
      <c r="W50" s="282"/>
      <c r="X50" s="282"/>
      <c r="Y50" s="282"/>
      <c r="Z50" s="282"/>
      <c r="AA50" s="282"/>
      <c r="AB50" s="282"/>
      <c r="AC50" s="282"/>
      <c r="AD50" s="282"/>
      <c r="AE50" s="282"/>
      <c r="AF50" s="282"/>
      <c r="AG50" s="282"/>
      <c r="AH50" s="282"/>
      <c r="AI50" s="282"/>
      <c r="AJ50" s="282"/>
      <c r="AK50" s="282"/>
      <c r="AL50" s="282"/>
      <c r="AM50" s="282"/>
      <c r="AN50" s="282"/>
      <c r="AO50" s="282"/>
      <c r="AP50" s="282"/>
      <c r="AQ50" s="282"/>
      <c r="AR50" s="282"/>
      <c r="AS50" s="282"/>
      <c r="AT50" s="282"/>
      <c r="AU50" s="282"/>
      <c r="AV50" s="282"/>
      <c r="AW50" s="282"/>
      <c r="AX50" s="282"/>
      <c r="AY50" s="282"/>
      <c r="AZ50" s="282"/>
      <c r="BA50" s="282"/>
      <c r="BB50" s="282"/>
      <c r="BC50" s="282"/>
      <c r="BD50" s="282"/>
      <c r="BE50" s="282"/>
      <c r="BF50" s="282"/>
      <c r="BG50" s="282"/>
      <c r="BH50" s="282"/>
      <c r="BI50" s="282"/>
      <c r="BJ50" s="282"/>
      <c r="BK50" s="282"/>
      <c r="BL50" s="282"/>
      <c r="BM50" s="282"/>
      <c r="BN50" s="282"/>
      <c r="BO50" s="282"/>
      <c r="BP50" s="282"/>
      <c r="BQ50" s="282"/>
      <c r="BR50" s="282"/>
      <c r="BS50" s="282"/>
      <c r="BT50" s="282"/>
      <c r="BU50" s="282"/>
      <c r="BV50" s="282"/>
      <c r="BW50" s="282"/>
      <c r="BX50" s="282"/>
      <c r="BY50" s="282"/>
      <c r="BZ50" s="282"/>
      <c r="CA50" s="282"/>
      <c r="CB50" s="282"/>
      <c r="CC50" s="282"/>
      <c r="CD50" s="282"/>
      <c r="CE50" s="282"/>
      <c r="CF50" s="282"/>
      <c r="CG50" s="282"/>
      <c r="CH50" s="282"/>
      <c r="CI50" s="282"/>
      <c r="CJ50" s="282"/>
      <c r="CK50" s="282"/>
      <c r="CL50" s="282"/>
      <c r="CM50" s="282"/>
      <c r="CN50" s="282"/>
      <c r="CO50" s="282"/>
      <c r="CP50" s="282"/>
      <c r="CQ50" s="282"/>
      <c r="CR50" s="282"/>
      <c r="CS50" s="282"/>
      <c r="CT50" s="282"/>
      <c r="CU50" s="282"/>
      <c r="CV50" s="282"/>
      <c r="CW50" s="282"/>
      <c r="CX50" s="282"/>
      <c r="CY50" s="282"/>
      <c r="CZ50" s="282"/>
      <c r="DA50" s="282"/>
      <c r="DB50" s="282"/>
    </row>
    <row r="51" spans="3:106">
      <c r="C51" s="188" t="s">
        <v>738</v>
      </c>
      <c r="D51" s="187">
        <v>7199.1970799999999</v>
      </c>
      <c r="F51" s="186">
        <v>40</v>
      </c>
      <c r="G51" s="187">
        <v>7201.4480800000001</v>
      </c>
      <c r="J51" s="282"/>
      <c r="K51" s="282"/>
      <c r="L51" s="282"/>
      <c r="M51" s="282"/>
      <c r="N51" s="282"/>
      <c r="O51" s="282"/>
      <c r="P51" s="282"/>
      <c r="Q51" s="282"/>
      <c r="R51" s="282"/>
      <c r="S51" s="282"/>
      <c r="T51" s="282"/>
      <c r="U51" s="282"/>
      <c r="V51" s="282"/>
      <c r="W51" s="282"/>
      <c r="X51" s="282"/>
      <c r="Y51" s="282"/>
      <c r="Z51" s="282"/>
      <c r="AA51" s="282"/>
      <c r="AB51" s="282"/>
      <c r="AC51" s="282"/>
      <c r="AD51" s="282"/>
      <c r="AE51" s="282"/>
      <c r="AF51" s="282"/>
      <c r="AG51" s="282"/>
      <c r="AH51" s="282"/>
      <c r="AI51" s="282"/>
      <c r="AJ51" s="282"/>
      <c r="AK51" s="282"/>
      <c r="AL51" s="282"/>
      <c r="AM51" s="282"/>
      <c r="AN51" s="282"/>
      <c r="AO51" s="282"/>
      <c r="AP51" s="282"/>
      <c r="AQ51" s="282"/>
      <c r="AR51" s="282"/>
      <c r="AS51" s="282"/>
      <c r="AT51" s="282"/>
      <c r="AU51" s="282"/>
      <c r="AV51" s="282"/>
      <c r="AW51" s="282"/>
      <c r="AX51" s="282"/>
      <c r="AY51" s="282"/>
      <c r="AZ51" s="282"/>
      <c r="BA51" s="282"/>
      <c r="BB51" s="282"/>
      <c r="BC51" s="282"/>
      <c r="BD51" s="282"/>
      <c r="BE51" s="282"/>
      <c r="BF51" s="282"/>
      <c r="BG51" s="282"/>
      <c r="BH51" s="282"/>
      <c r="BI51" s="282"/>
      <c r="BJ51" s="282"/>
      <c r="BK51" s="282"/>
      <c r="BL51" s="282"/>
      <c r="BM51" s="282"/>
      <c r="BN51" s="282"/>
      <c r="BO51" s="282"/>
      <c r="BP51" s="282"/>
      <c r="BQ51" s="282"/>
      <c r="BR51" s="282"/>
      <c r="BS51" s="282"/>
      <c r="BT51" s="282"/>
      <c r="BU51" s="282"/>
      <c r="BV51" s="282"/>
      <c r="BW51" s="282"/>
      <c r="BX51" s="282"/>
      <c r="BY51" s="282"/>
      <c r="BZ51" s="282"/>
      <c r="CA51" s="282"/>
      <c r="CB51" s="282"/>
      <c r="CC51" s="282"/>
      <c r="CD51" s="282"/>
      <c r="CE51" s="282"/>
      <c r="CF51" s="282"/>
      <c r="CG51" s="282"/>
      <c r="CH51" s="282"/>
      <c r="CI51" s="282"/>
      <c r="CJ51" s="282"/>
      <c r="CK51" s="282"/>
      <c r="CL51" s="282"/>
      <c r="CM51" s="282"/>
      <c r="CN51" s="282"/>
      <c r="CO51" s="282"/>
      <c r="CP51" s="282"/>
      <c r="CQ51" s="282"/>
      <c r="CR51" s="282"/>
      <c r="CS51" s="282"/>
      <c r="CT51" s="282"/>
      <c r="CU51" s="282"/>
      <c r="CV51" s="282"/>
      <c r="CW51" s="282"/>
      <c r="CX51" s="282"/>
      <c r="CY51" s="282"/>
      <c r="CZ51" s="282"/>
      <c r="DA51" s="282"/>
      <c r="DB51" s="282"/>
    </row>
    <row r="52" spans="3:106">
      <c r="C52" s="188" t="s">
        <v>739</v>
      </c>
      <c r="D52" s="187">
        <v>7272.3503099999998</v>
      </c>
      <c r="F52" s="186">
        <v>41</v>
      </c>
      <c r="G52" s="187">
        <v>7199.8928699999997</v>
      </c>
      <c r="J52" s="282"/>
      <c r="K52" s="282"/>
      <c r="L52" s="282"/>
      <c r="M52" s="282"/>
      <c r="N52" s="282"/>
      <c r="O52" s="282"/>
      <c r="P52" s="282"/>
      <c r="Q52" s="282"/>
      <c r="R52" s="282"/>
      <c r="S52" s="282"/>
      <c r="T52" s="282"/>
      <c r="U52" s="282"/>
      <c r="V52" s="282"/>
      <c r="W52" s="282"/>
      <c r="X52" s="282"/>
      <c r="Y52" s="282"/>
      <c r="Z52" s="282"/>
      <c r="AA52" s="282"/>
      <c r="AB52" s="282"/>
      <c r="AC52" s="282"/>
      <c r="AD52" s="282"/>
      <c r="AE52" s="282"/>
      <c r="AF52" s="282"/>
      <c r="AG52" s="282"/>
      <c r="AH52" s="282"/>
      <c r="AI52" s="282"/>
      <c r="AJ52" s="282"/>
      <c r="AK52" s="282"/>
      <c r="AL52" s="282"/>
      <c r="AM52" s="282"/>
      <c r="AN52" s="282"/>
      <c r="AO52" s="282"/>
      <c r="AP52" s="282"/>
      <c r="AQ52" s="282"/>
      <c r="AR52" s="282"/>
      <c r="AS52" s="282"/>
      <c r="AT52" s="282"/>
      <c r="AU52" s="282"/>
      <c r="AV52" s="282"/>
      <c r="AW52" s="282"/>
      <c r="AX52" s="282"/>
      <c r="AY52" s="282"/>
      <c r="AZ52" s="282"/>
      <c r="BA52" s="282"/>
      <c r="BB52" s="282"/>
      <c r="BC52" s="282"/>
      <c r="BD52" s="282"/>
      <c r="BE52" s="282"/>
      <c r="BF52" s="282"/>
      <c r="BG52" s="282"/>
      <c r="BH52" s="282"/>
      <c r="BI52" s="282"/>
      <c r="BJ52" s="282"/>
      <c r="BK52" s="282"/>
      <c r="BL52" s="282"/>
      <c r="BM52" s="282"/>
      <c r="BN52" s="282"/>
      <c r="BO52" s="282"/>
      <c r="BP52" s="282"/>
      <c r="BQ52" s="282"/>
      <c r="BR52" s="282"/>
      <c r="BS52" s="282"/>
      <c r="BT52" s="282"/>
      <c r="BU52" s="282"/>
      <c r="BV52" s="282"/>
      <c r="BW52" s="282"/>
      <c r="BX52" s="282"/>
      <c r="BY52" s="282"/>
      <c r="BZ52" s="282"/>
      <c r="CA52" s="282"/>
      <c r="CB52" s="282"/>
      <c r="CC52" s="282"/>
      <c r="CD52" s="282"/>
      <c r="CE52" s="282"/>
      <c r="CF52" s="282"/>
      <c r="CG52" s="282"/>
      <c r="CH52" s="282"/>
      <c r="CI52" s="282"/>
      <c r="CJ52" s="282"/>
      <c r="CK52" s="282"/>
      <c r="CL52" s="282"/>
      <c r="CM52" s="282"/>
      <c r="CN52" s="282"/>
      <c r="CO52" s="282"/>
      <c r="CP52" s="282"/>
      <c r="CQ52" s="282"/>
      <c r="CR52" s="282"/>
      <c r="CS52" s="282"/>
      <c r="CT52" s="282"/>
      <c r="CU52" s="282"/>
      <c r="CV52" s="282"/>
      <c r="CW52" s="282"/>
      <c r="CX52" s="282"/>
      <c r="CY52" s="282"/>
      <c r="CZ52" s="282"/>
      <c r="DA52" s="282"/>
      <c r="DB52" s="282"/>
    </row>
    <row r="53" spans="3:106">
      <c r="C53" s="188" t="s">
        <v>740</v>
      </c>
      <c r="D53" s="187">
        <v>7315.7084100000002</v>
      </c>
      <c r="F53" s="186">
        <v>42</v>
      </c>
      <c r="G53" s="187">
        <v>7199.7730899999997</v>
      </c>
      <c r="J53" s="282"/>
      <c r="K53" s="282"/>
      <c r="L53" s="282"/>
      <c r="M53" s="282"/>
      <c r="N53" s="282"/>
      <c r="O53" s="282"/>
      <c r="P53" s="282"/>
      <c r="Q53" s="282"/>
      <c r="R53" s="282"/>
      <c r="S53" s="282"/>
      <c r="T53" s="282"/>
      <c r="U53" s="282"/>
      <c r="V53" s="282"/>
      <c r="W53" s="282"/>
      <c r="X53" s="282"/>
      <c r="Y53" s="282"/>
      <c r="Z53" s="282"/>
      <c r="AA53" s="282"/>
      <c r="AB53" s="282"/>
      <c r="AC53" s="282"/>
      <c r="AD53" s="282"/>
      <c r="AE53" s="282"/>
      <c r="AF53" s="282"/>
      <c r="AG53" s="282"/>
      <c r="AH53" s="282"/>
      <c r="AI53" s="282"/>
      <c r="AJ53" s="282"/>
      <c r="AK53" s="282"/>
      <c r="AL53" s="282"/>
      <c r="AM53" s="282"/>
      <c r="AN53" s="282"/>
      <c r="AO53" s="282"/>
      <c r="AP53" s="282"/>
      <c r="AQ53" s="282"/>
      <c r="AR53" s="282"/>
      <c r="AS53" s="282"/>
      <c r="AT53" s="282"/>
      <c r="AU53" s="282"/>
      <c r="AV53" s="282"/>
      <c r="AW53" s="282"/>
      <c r="AX53" s="282"/>
      <c r="AY53" s="282"/>
      <c r="AZ53" s="282"/>
      <c r="BA53" s="282"/>
      <c r="BB53" s="282"/>
      <c r="BC53" s="282"/>
      <c r="BD53" s="282"/>
      <c r="BE53" s="282"/>
      <c r="BF53" s="282"/>
      <c r="BG53" s="282"/>
      <c r="BH53" s="282"/>
      <c r="BI53" s="282"/>
      <c r="BJ53" s="282"/>
      <c r="BK53" s="282"/>
      <c r="BL53" s="282"/>
      <c r="BM53" s="282"/>
      <c r="BN53" s="282"/>
      <c r="BO53" s="282"/>
      <c r="BP53" s="282"/>
      <c r="BQ53" s="282"/>
      <c r="BR53" s="282"/>
      <c r="BS53" s="282"/>
      <c r="BT53" s="282"/>
      <c r="BU53" s="282"/>
      <c r="BV53" s="282"/>
      <c r="BW53" s="282"/>
      <c r="BX53" s="282"/>
      <c r="BY53" s="282"/>
      <c r="BZ53" s="282"/>
      <c r="CA53" s="282"/>
      <c r="CB53" s="282"/>
      <c r="CC53" s="282"/>
      <c r="CD53" s="282"/>
      <c r="CE53" s="282"/>
      <c r="CF53" s="282"/>
      <c r="CG53" s="282"/>
      <c r="CH53" s="282"/>
      <c r="CI53" s="282"/>
      <c r="CJ53" s="282"/>
      <c r="CK53" s="282"/>
      <c r="CL53" s="282"/>
      <c r="CM53" s="282"/>
      <c r="CN53" s="282"/>
      <c r="CO53" s="282"/>
      <c r="CP53" s="282"/>
      <c r="CQ53" s="282"/>
      <c r="CR53" s="282"/>
      <c r="CS53" s="282"/>
      <c r="CT53" s="282"/>
      <c r="CU53" s="282"/>
      <c r="CV53" s="282"/>
      <c r="CW53" s="282"/>
      <c r="CX53" s="282"/>
      <c r="CY53" s="282"/>
      <c r="CZ53" s="282"/>
      <c r="DA53" s="282"/>
      <c r="DB53" s="282"/>
    </row>
    <row r="54" spans="3:106">
      <c r="C54" s="188" t="s">
        <v>741</v>
      </c>
      <c r="D54" s="187">
        <v>7325.77657</v>
      </c>
      <c r="F54" s="186">
        <v>43</v>
      </c>
      <c r="G54" s="187">
        <v>7199.1970799999999</v>
      </c>
      <c r="J54" s="282"/>
      <c r="K54" s="282"/>
      <c r="L54" s="282"/>
      <c r="M54" s="282"/>
      <c r="N54" s="282"/>
      <c r="O54" s="282"/>
      <c r="P54" s="282"/>
      <c r="Q54" s="282"/>
      <c r="R54" s="282"/>
      <c r="S54" s="282"/>
      <c r="T54" s="282"/>
      <c r="U54" s="282"/>
      <c r="V54" s="282"/>
      <c r="W54" s="282"/>
      <c r="X54" s="282"/>
      <c r="Y54" s="282"/>
      <c r="Z54" s="282"/>
      <c r="AA54" s="282"/>
      <c r="AB54" s="282"/>
      <c r="AC54" s="282"/>
      <c r="AD54" s="282"/>
      <c r="AE54" s="282"/>
      <c r="AF54" s="282"/>
      <c r="AG54" s="282"/>
      <c r="AH54" s="282"/>
      <c r="AI54" s="282"/>
      <c r="AJ54" s="282"/>
      <c r="AK54" s="282"/>
      <c r="AL54" s="282"/>
      <c r="AM54" s="282"/>
      <c r="AN54" s="282"/>
      <c r="AO54" s="282"/>
      <c r="AP54" s="282"/>
      <c r="AQ54" s="282"/>
      <c r="AR54" s="282"/>
      <c r="AS54" s="282"/>
      <c r="AT54" s="282"/>
      <c r="AU54" s="282"/>
      <c r="AV54" s="282"/>
      <c r="AW54" s="282"/>
      <c r="AX54" s="282"/>
      <c r="AY54" s="282"/>
      <c r="AZ54" s="282"/>
      <c r="BA54" s="282"/>
      <c r="BB54" s="282"/>
      <c r="BC54" s="282"/>
      <c r="BD54" s="282"/>
      <c r="BE54" s="282"/>
      <c r="BF54" s="282"/>
      <c r="BG54" s="282"/>
      <c r="BH54" s="282"/>
      <c r="BI54" s="282"/>
      <c r="BJ54" s="282"/>
      <c r="BK54" s="282"/>
      <c r="BL54" s="282"/>
      <c r="BM54" s="282"/>
      <c r="BN54" s="282"/>
      <c r="BO54" s="282"/>
      <c r="BP54" s="282"/>
      <c r="BQ54" s="282"/>
      <c r="BR54" s="282"/>
      <c r="BS54" s="282"/>
      <c r="BT54" s="282"/>
      <c r="BU54" s="282"/>
      <c r="BV54" s="282"/>
      <c r="BW54" s="282"/>
      <c r="BX54" s="282"/>
      <c r="BY54" s="282"/>
      <c r="BZ54" s="282"/>
      <c r="CA54" s="282"/>
      <c r="CB54" s="282"/>
      <c r="CC54" s="282"/>
      <c r="CD54" s="282"/>
      <c r="CE54" s="282"/>
      <c r="CF54" s="282"/>
      <c r="CG54" s="282"/>
      <c r="CH54" s="282"/>
      <c r="CI54" s="282"/>
      <c r="CJ54" s="282"/>
      <c r="CK54" s="282"/>
      <c r="CL54" s="282"/>
      <c r="CM54" s="282"/>
      <c r="CN54" s="282"/>
      <c r="CO54" s="282"/>
      <c r="CP54" s="282"/>
      <c r="CQ54" s="282"/>
      <c r="CR54" s="282"/>
      <c r="CS54" s="282"/>
      <c r="CT54" s="282"/>
      <c r="CU54" s="282"/>
      <c r="CV54" s="282"/>
      <c r="CW54" s="282"/>
      <c r="CX54" s="282"/>
      <c r="CY54" s="282"/>
      <c r="CZ54" s="282"/>
      <c r="DA54" s="282"/>
      <c r="DB54" s="282"/>
    </row>
    <row r="55" spans="3:106">
      <c r="C55" s="188" t="s">
        <v>742</v>
      </c>
      <c r="D55" s="187">
        <v>7406.6011500000004</v>
      </c>
      <c r="F55" s="186">
        <v>44</v>
      </c>
      <c r="G55" s="187">
        <v>7165.2007400000002</v>
      </c>
      <c r="J55" s="282"/>
      <c r="K55" s="282"/>
      <c r="L55" s="282"/>
      <c r="M55" s="282"/>
      <c r="N55" s="282"/>
      <c r="O55" s="282"/>
      <c r="P55" s="282"/>
      <c r="Q55" s="282"/>
      <c r="R55" s="282"/>
      <c r="S55" s="282"/>
      <c r="T55" s="282"/>
      <c r="U55" s="282"/>
      <c r="V55" s="282"/>
      <c r="W55" s="282"/>
      <c r="X55" s="282"/>
      <c r="Y55" s="282"/>
      <c r="Z55" s="282"/>
      <c r="AA55" s="282"/>
      <c r="AB55" s="282"/>
      <c r="AC55" s="282"/>
      <c r="AD55" s="282"/>
      <c r="AE55" s="282"/>
      <c r="AF55" s="282"/>
      <c r="AG55" s="282"/>
      <c r="AH55" s="282"/>
      <c r="AI55" s="282"/>
      <c r="AJ55" s="282"/>
      <c r="AK55" s="282"/>
      <c r="AL55" s="282"/>
      <c r="AM55" s="282"/>
      <c r="AN55" s="282"/>
      <c r="AO55" s="282"/>
      <c r="AP55" s="282"/>
      <c r="AQ55" s="282"/>
      <c r="AR55" s="282"/>
      <c r="AS55" s="282"/>
      <c r="AT55" s="282"/>
      <c r="AU55" s="282"/>
      <c r="AV55" s="282"/>
      <c r="AW55" s="282"/>
      <c r="AX55" s="282"/>
      <c r="AY55" s="282"/>
      <c r="AZ55" s="282"/>
      <c r="BA55" s="282"/>
      <c r="BB55" s="282"/>
      <c r="BC55" s="282"/>
      <c r="BD55" s="282"/>
      <c r="BE55" s="282"/>
      <c r="BF55" s="282"/>
      <c r="BG55" s="282"/>
      <c r="BH55" s="282"/>
      <c r="BI55" s="282"/>
      <c r="BJ55" s="282"/>
      <c r="BK55" s="282"/>
      <c r="BL55" s="282"/>
      <c r="BM55" s="282"/>
      <c r="BN55" s="282"/>
      <c r="BO55" s="282"/>
      <c r="BP55" s="282"/>
      <c r="BQ55" s="282"/>
      <c r="BR55" s="282"/>
      <c r="BS55" s="282"/>
      <c r="BT55" s="282"/>
      <c r="BU55" s="282"/>
      <c r="BV55" s="282"/>
      <c r="BW55" s="282"/>
      <c r="BX55" s="282"/>
      <c r="BY55" s="282"/>
      <c r="BZ55" s="282"/>
      <c r="CA55" s="282"/>
      <c r="CB55" s="282"/>
      <c r="CC55" s="282"/>
      <c r="CD55" s="282"/>
      <c r="CE55" s="282"/>
      <c r="CF55" s="282"/>
      <c r="CG55" s="282"/>
      <c r="CH55" s="282"/>
      <c r="CI55" s="282"/>
      <c r="CJ55" s="282"/>
      <c r="CK55" s="282"/>
      <c r="CL55" s="282"/>
      <c r="CM55" s="282"/>
      <c r="CN55" s="282"/>
      <c r="CO55" s="282"/>
      <c r="CP55" s="282"/>
      <c r="CQ55" s="282"/>
      <c r="CR55" s="282"/>
      <c r="CS55" s="282"/>
      <c r="CT55" s="282"/>
      <c r="CU55" s="282"/>
      <c r="CV55" s="282"/>
      <c r="CW55" s="282"/>
      <c r="CX55" s="282"/>
      <c r="CY55" s="282"/>
      <c r="CZ55" s="282"/>
      <c r="DA55" s="282"/>
      <c r="DB55" s="282"/>
    </row>
    <row r="56" spans="3:106">
      <c r="C56" s="188" t="s">
        <v>743</v>
      </c>
      <c r="D56" s="187">
        <v>7388.8442299999997</v>
      </c>
      <c r="F56" s="186">
        <v>45</v>
      </c>
      <c r="G56" s="187">
        <v>7157.4031800000002</v>
      </c>
      <c r="J56" s="282"/>
      <c r="K56" s="282"/>
      <c r="L56" s="282"/>
      <c r="M56" s="282"/>
      <c r="N56" s="282"/>
      <c r="O56" s="282"/>
      <c r="P56" s="282"/>
      <c r="Q56" s="282"/>
      <c r="R56" s="282"/>
      <c r="S56" s="282"/>
      <c r="T56" s="282"/>
      <c r="U56" s="282"/>
      <c r="V56" s="282"/>
      <c r="W56" s="282"/>
      <c r="X56" s="282"/>
      <c r="Y56" s="282"/>
      <c r="Z56" s="282"/>
      <c r="AA56" s="282"/>
      <c r="AB56" s="282"/>
      <c r="AC56" s="282"/>
      <c r="AD56" s="282"/>
      <c r="AE56" s="282"/>
      <c r="AF56" s="282"/>
      <c r="AG56" s="282"/>
      <c r="AH56" s="282"/>
      <c r="AI56" s="282"/>
      <c r="AJ56" s="282"/>
      <c r="AK56" s="282"/>
      <c r="AL56" s="282"/>
      <c r="AM56" s="282"/>
      <c r="AN56" s="282"/>
      <c r="AO56" s="282"/>
      <c r="AP56" s="282"/>
      <c r="AQ56" s="282"/>
      <c r="AR56" s="282"/>
      <c r="AS56" s="282"/>
      <c r="AT56" s="282"/>
      <c r="AU56" s="282"/>
      <c r="AV56" s="282"/>
      <c r="AW56" s="282"/>
      <c r="AX56" s="282"/>
      <c r="AY56" s="282"/>
      <c r="AZ56" s="282"/>
      <c r="BA56" s="282"/>
      <c r="BB56" s="282"/>
      <c r="BC56" s="282"/>
      <c r="BD56" s="282"/>
      <c r="BE56" s="282"/>
      <c r="BF56" s="282"/>
      <c r="BG56" s="282"/>
      <c r="BH56" s="282"/>
      <c r="BI56" s="282"/>
      <c r="BJ56" s="282"/>
      <c r="BK56" s="282"/>
      <c r="BL56" s="282"/>
      <c r="BM56" s="282"/>
      <c r="BN56" s="282"/>
      <c r="BO56" s="282"/>
      <c r="BP56" s="282"/>
      <c r="BQ56" s="282"/>
      <c r="BR56" s="282"/>
      <c r="BS56" s="282"/>
      <c r="BT56" s="282"/>
      <c r="BU56" s="282"/>
      <c r="BV56" s="282"/>
      <c r="BW56" s="282"/>
      <c r="BX56" s="282"/>
      <c r="BY56" s="282"/>
      <c r="BZ56" s="282"/>
      <c r="CA56" s="282"/>
      <c r="CB56" s="282"/>
      <c r="CC56" s="282"/>
      <c r="CD56" s="282"/>
      <c r="CE56" s="282"/>
      <c r="CF56" s="282"/>
      <c r="CG56" s="282"/>
      <c r="CH56" s="282"/>
      <c r="CI56" s="282"/>
      <c r="CJ56" s="282"/>
      <c r="CK56" s="282"/>
      <c r="CL56" s="282"/>
      <c r="CM56" s="282"/>
      <c r="CN56" s="282"/>
      <c r="CO56" s="282"/>
      <c r="CP56" s="282"/>
      <c r="CQ56" s="282"/>
      <c r="CR56" s="282"/>
      <c r="CS56" s="282"/>
      <c r="CT56" s="282"/>
      <c r="CU56" s="282"/>
      <c r="CV56" s="282"/>
      <c r="CW56" s="282"/>
      <c r="CX56" s="282"/>
      <c r="CY56" s="282"/>
      <c r="CZ56" s="282"/>
      <c r="DA56" s="282"/>
      <c r="DB56" s="282"/>
    </row>
    <row r="57" spans="3:106">
      <c r="C57" s="188" t="s">
        <v>744</v>
      </c>
      <c r="D57" s="187">
        <v>7433.4435100000001</v>
      </c>
      <c r="F57" s="186">
        <v>46</v>
      </c>
      <c r="G57" s="187">
        <v>7133.6704399999999</v>
      </c>
      <c r="J57" s="7"/>
      <c r="K57" s="7"/>
      <c r="L57" s="7"/>
      <c r="M57" s="7"/>
      <c r="N57" s="7"/>
      <c r="O57" s="7"/>
      <c r="P57" s="7"/>
      <c r="Q57" s="7"/>
      <c r="R57" s="7"/>
      <c r="S57" s="7"/>
      <c r="T57" s="7"/>
      <c r="U57" s="7"/>
      <c r="V57" s="7"/>
      <c r="W57" s="7"/>
      <c r="X57" s="7"/>
      <c r="Y57" s="7"/>
      <c r="Z57" s="7"/>
      <c r="AA57" s="7"/>
      <c r="AB57" s="7"/>
      <c r="AC57" s="7"/>
      <c r="AD57" s="7"/>
      <c r="AE57" s="7"/>
      <c r="AF57" s="7"/>
      <c r="AG57" s="7"/>
      <c r="AH57" s="7"/>
      <c r="AI57" s="7"/>
      <c r="AJ57" s="7"/>
      <c r="AK57" s="7"/>
      <c r="AL57" s="7"/>
      <c r="AM57" s="7"/>
      <c r="AN57" s="7"/>
      <c r="AO57" s="7"/>
      <c r="AP57" s="7"/>
      <c r="AQ57" s="7"/>
      <c r="AR57" s="7"/>
      <c r="AS57" s="7"/>
      <c r="AT57" s="7"/>
      <c r="AU57" s="7"/>
      <c r="AV57" s="7"/>
      <c r="AW57" s="7"/>
      <c r="AX57" s="7"/>
      <c r="AY57" s="7"/>
      <c r="AZ57" s="7"/>
      <c r="BA57" s="7"/>
      <c r="BB57" s="7"/>
      <c r="BC57" s="7"/>
      <c r="BD57" s="7"/>
      <c r="BE57" s="7"/>
      <c r="BF57" s="7"/>
      <c r="BG57" s="7"/>
      <c r="BH57" s="7"/>
      <c r="BI57" s="7"/>
      <c r="BJ57" s="7"/>
      <c r="BK57" s="7"/>
      <c r="BL57" s="7"/>
      <c r="BM57" s="7"/>
      <c r="BN57" s="7"/>
      <c r="BO57" s="7"/>
      <c r="BP57" s="7"/>
      <c r="BQ57" s="7"/>
      <c r="BR57" s="7"/>
      <c r="BS57" s="7"/>
      <c r="BT57" s="7"/>
      <c r="BU57" s="7"/>
      <c r="BV57" s="7"/>
      <c r="BW57" s="7"/>
      <c r="BX57" s="7"/>
      <c r="BY57" s="7"/>
      <c r="BZ57" s="7"/>
      <c r="CA57" s="7"/>
      <c r="CB57" s="7"/>
      <c r="CC57" s="7"/>
      <c r="CD57" s="7"/>
      <c r="CE57" s="7"/>
      <c r="CF57" s="7"/>
      <c r="CG57" s="7"/>
      <c r="CH57" s="7"/>
      <c r="CI57" s="7"/>
      <c r="CJ57" s="7"/>
      <c r="CK57" s="7"/>
      <c r="CL57" s="7"/>
      <c r="CM57" s="7"/>
      <c r="CN57" s="7"/>
      <c r="CO57" s="7"/>
      <c r="CP57" s="7"/>
      <c r="CQ57" s="7"/>
      <c r="CR57" s="7"/>
      <c r="CS57" s="7"/>
      <c r="CT57" s="7"/>
      <c r="CU57" s="7"/>
      <c r="CV57" s="7"/>
      <c r="CW57" s="7"/>
      <c r="CX57" s="7"/>
      <c r="CY57" s="7"/>
      <c r="CZ57" s="7"/>
      <c r="DA57" s="7"/>
      <c r="DB57" s="7"/>
    </row>
    <row r="58" spans="3:106">
      <c r="C58" s="188" t="s">
        <v>745</v>
      </c>
      <c r="D58" s="187">
        <v>7468.8641600000001</v>
      </c>
      <c r="F58" s="186">
        <v>47</v>
      </c>
      <c r="G58" s="187">
        <v>7131.7306200000003</v>
      </c>
    </row>
    <row r="59" spans="3:106">
      <c r="C59" s="188" t="s">
        <v>746</v>
      </c>
      <c r="D59" s="187">
        <v>7392.6883500000004</v>
      </c>
      <c r="F59" s="186">
        <v>48</v>
      </c>
      <c r="G59" s="187">
        <v>7121.2696800000003</v>
      </c>
    </row>
    <row r="60" spans="3:106">
      <c r="C60" s="188" t="s">
        <v>747</v>
      </c>
      <c r="D60" s="187">
        <v>7375.4333500000002</v>
      </c>
      <c r="F60" s="186">
        <v>49</v>
      </c>
      <c r="G60" s="187">
        <v>7115.6830399999999</v>
      </c>
    </row>
    <row r="61" spans="3:106">
      <c r="C61" s="188" t="s">
        <v>748</v>
      </c>
      <c r="D61" s="187">
        <v>7302.4169499999998</v>
      </c>
      <c r="F61" s="186">
        <v>50</v>
      </c>
      <c r="G61" s="187">
        <v>7085.1916199999996</v>
      </c>
    </row>
    <row r="62" spans="3:106">
      <c r="C62" s="188" t="s">
        <v>749</v>
      </c>
      <c r="D62" s="187">
        <v>7274.9437600000001</v>
      </c>
      <c r="F62" s="186">
        <v>51</v>
      </c>
      <c r="G62" s="187">
        <v>7056.9703300000001</v>
      </c>
    </row>
    <row r="63" spans="3:106">
      <c r="C63" s="188" t="s">
        <v>750</v>
      </c>
      <c r="D63" s="187">
        <v>7157.4031800000002</v>
      </c>
      <c r="F63" s="186">
        <v>52</v>
      </c>
      <c r="G63" s="187">
        <v>7040.7844299999997</v>
      </c>
    </row>
    <row r="64" spans="3:106">
      <c r="C64" s="188" t="s">
        <v>751</v>
      </c>
      <c r="D64" s="187">
        <v>7121.2696800000003</v>
      </c>
      <c r="F64" s="186">
        <v>53</v>
      </c>
      <c r="G64" s="187">
        <v>7013.0083599999998</v>
      </c>
    </row>
    <row r="65" spans="3:7">
      <c r="C65" s="188" t="s">
        <v>752</v>
      </c>
      <c r="D65" s="187">
        <v>7165.2007400000002</v>
      </c>
      <c r="F65" s="186">
        <v>54</v>
      </c>
      <c r="G65" s="187">
        <v>7009.1999299999998</v>
      </c>
    </row>
    <row r="66" spans="3:7">
      <c r="C66" s="188" t="s">
        <v>753</v>
      </c>
      <c r="D66" s="187">
        <v>7201.4480800000001</v>
      </c>
      <c r="F66" s="186">
        <v>55</v>
      </c>
      <c r="G66" s="187">
        <v>6981.5928599999997</v>
      </c>
    </row>
    <row r="67" spans="3:7">
      <c r="C67" s="188" t="s">
        <v>754</v>
      </c>
      <c r="D67" s="187">
        <v>7272.9325799999997</v>
      </c>
      <c r="F67" s="186">
        <v>56</v>
      </c>
      <c r="G67" s="187">
        <v>6930.7728200000001</v>
      </c>
    </row>
    <row r="68" spans="3:7">
      <c r="C68" s="188" t="s">
        <v>755</v>
      </c>
      <c r="D68" s="187">
        <v>7385.5569400000004</v>
      </c>
      <c r="F68" s="186">
        <v>57</v>
      </c>
      <c r="G68" s="187">
        <v>6919.6149699999996</v>
      </c>
    </row>
    <row r="69" spans="3:7">
      <c r="C69" s="188" t="s">
        <v>756</v>
      </c>
      <c r="D69" s="187">
        <v>7472.6771900000003</v>
      </c>
      <c r="F69" s="186">
        <v>58</v>
      </c>
      <c r="G69" s="187">
        <v>6831.49</v>
      </c>
    </row>
    <row r="70" spans="3:7">
      <c r="C70" s="188" t="s">
        <v>757</v>
      </c>
      <c r="D70" s="187">
        <v>7437.7225900000003</v>
      </c>
      <c r="F70" s="186">
        <v>59</v>
      </c>
      <c r="G70" s="187">
        <v>6817.7395999999999</v>
      </c>
    </row>
    <row r="71" spans="3:7">
      <c r="C71" s="188" t="s">
        <v>758</v>
      </c>
      <c r="D71" s="187">
        <v>7485.7740000000003</v>
      </c>
      <c r="F71" s="186">
        <v>60</v>
      </c>
      <c r="G71" s="187">
        <v>6815.5384999999997</v>
      </c>
    </row>
    <row r="72" spans="3:7">
      <c r="C72" s="188" t="s">
        <v>759</v>
      </c>
      <c r="D72" s="187">
        <v>7488.4208600000002</v>
      </c>
      <c r="F72" s="186">
        <v>61</v>
      </c>
      <c r="G72" s="187">
        <v>6776.32618</v>
      </c>
    </row>
    <row r="73" spans="3:7">
      <c r="C73" s="188" t="s">
        <v>760</v>
      </c>
      <c r="D73" s="187">
        <v>7479.4371899999996</v>
      </c>
      <c r="F73" s="186">
        <v>62</v>
      </c>
      <c r="G73" s="187">
        <v>6715.3147200000003</v>
      </c>
    </row>
    <row r="74" spans="3:7">
      <c r="C74" s="188" t="s">
        <v>761</v>
      </c>
      <c r="D74" s="187">
        <v>7512.2934599999999</v>
      </c>
      <c r="F74" s="186">
        <v>63</v>
      </c>
      <c r="G74" s="187">
        <v>6646.3612499999999</v>
      </c>
    </row>
    <row r="75" spans="3:7">
      <c r="C75" s="188" t="s">
        <v>762</v>
      </c>
      <c r="D75" s="187">
        <v>7446.0043999999998</v>
      </c>
      <c r="F75" s="186">
        <v>64</v>
      </c>
      <c r="G75" s="187">
        <v>6610.90326</v>
      </c>
    </row>
    <row r="76" spans="3:7">
      <c r="C76" s="188" t="s">
        <v>763</v>
      </c>
      <c r="D76" s="187">
        <v>7425.5568199999998</v>
      </c>
      <c r="F76" s="186">
        <v>65</v>
      </c>
      <c r="G76" s="187">
        <v>6586.5661799999998</v>
      </c>
    </row>
    <row r="77" spans="3:7">
      <c r="C77" s="188" t="s">
        <v>764</v>
      </c>
      <c r="D77" s="187">
        <v>7427.5114800000001</v>
      </c>
      <c r="F77" s="186">
        <v>66</v>
      </c>
      <c r="G77" s="187">
        <v>6581.5754100000004</v>
      </c>
    </row>
    <row r="78" spans="3:7">
      <c r="C78" s="188" t="s">
        <v>765</v>
      </c>
      <c r="D78" s="187">
        <v>7332.5936400000001</v>
      </c>
      <c r="F78" s="186">
        <v>67</v>
      </c>
      <c r="G78" s="187">
        <v>6574.3514599999999</v>
      </c>
    </row>
    <row r="79" spans="3:7">
      <c r="C79" s="188" t="s">
        <v>766</v>
      </c>
      <c r="D79" s="187">
        <v>7360.4239399999997</v>
      </c>
      <c r="F79" s="186">
        <v>68</v>
      </c>
      <c r="G79" s="187">
        <v>6544.6941800000004</v>
      </c>
    </row>
    <row r="80" spans="3:7">
      <c r="C80" s="188" t="s">
        <v>767</v>
      </c>
      <c r="D80" s="187">
        <v>7272.92418</v>
      </c>
      <c r="F80" s="186">
        <v>69</v>
      </c>
      <c r="G80" s="187">
        <v>6494.4011399999999</v>
      </c>
    </row>
    <row r="81" spans="3:7">
      <c r="C81" s="188" t="s">
        <v>768</v>
      </c>
      <c r="D81" s="187">
        <v>7199.8928699999997</v>
      </c>
      <c r="F81" s="186">
        <v>70</v>
      </c>
      <c r="G81" s="187">
        <v>6492.1689800000004</v>
      </c>
    </row>
    <row r="82" spans="3:7">
      <c r="C82" s="188" t="s">
        <v>769</v>
      </c>
      <c r="D82" s="187">
        <v>7131.7306200000003</v>
      </c>
      <c r="F82" s="186">
        <v>71</v>
      </c>
      <c r="G82" s="187">
        <v>6490.1904000000004</v>
      </c>
    </row>
    <row r="83" spans="3:7">
      <c r="C83" s="188" t="s">
        <v>770</v>
      </c>
      <c r="D83" s="187">
        <v>7040.7844299999997</v>
      </c>
      <c r="F83" s="186">
        <v>72</v>
      </c>
      <c r="G83" s="187">
        <v>6456.3394900000003</v>
      </c>
    </row>
    <row r="84" spans="3:7">
      <c r="C84" s="188" t="s">
        <v>771</v>
      </c>
      <c r="D84" s="187">
        <v>6981.5928599999997</v>
      </c>
      <c r="F84" s="186">
        <v>73</v>
      </c>
      <c r="G84" s="187">
        <v>6453.1112800000001</v>
      </c>
    </row>
    <row r="85" spans="3:7">
      <c r="C85" s="188" t="s">
        <v>772</v>
      </c>
      <c r="D85" s="187">
        <v>7133.6704399999999</v>
      </c>
      <c r="F85" s="186">
        <v>74</v>
      </c>
      <c r="G85" s="187">
        <v>6428.0441000000001</v>
      </c>
    </row>
    <row r="86" spans="3:7">
      <c r="C86" s="188" t="s">
        <v>773</v>
      </c>
      <c r="D86" s="187">
        <v>7297.7578599999997</v>
      </c>
      <c r="F86" s="186">
        <v>75</v>
      </c>
      <c r="G86" s="187">
        <v>6408.9203699999998</v>
      </c>
    </row>
    <row r="87" spans="3:7">
      <c r="C87" s="188" t="s">
        <v>774</v>
      </c>
      <c r="D87" s="187">
        <v>7418.2340899999999</v>
      </c>
      <c r="F87" s="186">
        <v>76</v>
      </c>
      <c r="G87" s="187">
        <v>6310.5014499999997</v>
      </c>
    </row>
    <row r="88" spans="3:7">
      <c r="C88" s="188" t="s">
        <v>775</v>
      </c>
      <c r="D88" s="187">
        <v>7436.4557000000004</v>
      </c>
      <c r="F88" s="186">
        <v>77</v>
      </c>
      <c r="G88" s="187">
        <v>6309.1968800000004</v>
      </c>
    </row>
    <row r="89" spans="3:7">
      <c r="C89" s="188" t="s">
        <v>697</v>
      </c>
      <c r="D89" s="187">
        <v>7467.44974</v>
      </c>
      <c r="F89" s="186">
        <v>78</v>
      </c>
      <c r="G89" s="187">
        <v>6284.0828600000004</v>
      </c>
    </row>
    <row r="90" spans="3:7">
      <c r="C90" s="188" t="s">
        <v>776</v>
      </c>
      <c r="D90" s="187">
        <v>7466.5358999999999</v>
      </c>
      <c r="F90" s="186">
        <v>79</v>
      </c>
      <c r="G90" s="187">
        <v>6277.9271399999998</v>
      </c>
    </row>
    <row r="91" spans="3:7">
      <c r="C91" s="188" t="s">
        <v>777</v>
      </c>
      <c r="D91" s="187">
        <v>7456.2496899999996</v>
      </c>
      <c r="F91" s="186">
        <v>80</v>
      </c>
      <c r="G91" s="187">
        <v>6261.8794799999996</v>
      </c>
    </row>
    <row r="92" spans="3:7">
      <c r="C92" s="188" t="s">
        <v>778</v>
      </c>
      <c r="D92" s="187">
        <v>7424.0477899999996</v>
      </c>
      <c r="F92" s="186">
        <v>81</v>
      </c>
      <c r="G92" s="187">
        <v>6244.1081400000003</v>
      </c>
    </row>
    <row r="93" spans="3:7">
      <c r="C93" s="188" t="s">
        <v>779</v>
      </c>
      <c r="D93" s="187">
        <v>7391.11157</v>
      </c>
      <c r="F93" s="186">
        <v>82</v>
      </c>
      <c r="G93" s="187">
        <v>6238.6127399999996</v>
      </c>
    </row>
    <row r="94" spans="3:7">
      <c r="C94" s="188" t="s">
        <v>780</v>
      </c>
      <c r="D94" s="187">
        <v>7376.8814599999996</v>
      </c>
      <c r="F94" s="186">
        <v>83</v>
      </c>
      <c r="G94" s="187">
        <v>6232.9304000000002</v>
      </c>
    </row>
    <row r="95" spans="3:7">
      <c r="C95" s="188" t="s">
        <v>781</v>
      </c>
      <c r="D95" s="187">
        <v>7353.5521200000003</v>
      </c>
      <c r="F95" s="186">
        <v>84</v>
      </c>
      <c r="G95" s="187">
        <v>6224.1500999999998</v>
      </c>
    </row>
    <row r="96" spans="3:7">
      <c r="C96" s="188" t="s">
        <v>782</v>
      </c>
      <c r="D96" s="187">
        <v>7321.7778399999997</v>
      </c>
      <c r="F96" s="186">
        <v>85</v>
      </c>
      <c r="G96" s="187">
        <v>6222.2894100000003</v>
      </c>
    </row>
    <row r="97" spans="3:7">
      <c r="C97" s="188" t="s">
        <v>783</v>
      </c>
      <c r="D97" s="187">
        <v>7265.1723400000001</v>
      </c>
      <c r="F97" s="186">
        <v>86</v>
      </c>
      <c r="G97" s="187">
        <v>6221.85599</v>
      </c>
    </row>
    <row r="98" spans="3:7">
      <c r="C98" s="188" t="s">
        <v>784</v>
      </c>
      <c r="D98" s="187">
        <v>7260.3799900000004</v>
      </c>
      <c r="F98" s="186">
        <v>87</v>
      </c>
      <c r="G98" s="187">
        <v>6205.5130399999998</v>
      </c>
    </row>
    <row r="99" spans="3:7">
      <c r="C99" s="188" t="s">
        <v>785</v>
      </c>
      <c r="D99" s="187">
        <v>7199.7730899999997</v>
      </c>
      <c r="F99" s="186">
        <v>88</v>
      </c>
      <c r="G99" s="187">
        <v>6203.1996900000004</v>
      </c>
    </row>
    <row r="100" spans="3:7">
      <c r="C100" s="188" t="s">
        <v>786</v>
      </c>
      <c r="D100" s="187">
        <v>7085.1916199999996</v>
      </c>
      <c r="F100" s="186">
        <v>89</v>
      </c>
      <c r="G100" s="187">
        <v>6201.09951</v>
      </c>
    </row>
    <row r="101" spans="3:7">
      <c r="C101" s="188" t="s">
        <v>787</v>
      </c>
      <c r="D101" s="187">
        <v>7009.1999299999998</v>
      </c>
      <c r="F101" s="186">
        <v>90</v>
      </c>
      <c r="G101" s="187">
        <v>6178.4974300000003</v>
      </c>
    </row>
    <row r="102" spans="3:7">
      <c r="C102" s="188" t="s">
        <v>788</v>
      </c>
      <c r="D102" s="187">
        <v>6919.6149699999996</v>
      </c>
      <c r="F102" s="186">
        <v>91</v>
      </c>
      <c r="G102" s="187">
        <v>6177.8187799999996</v>
      </c>
    </row>
    <row r="103" spans="3:7">
      <c r="C103" s="188" t="s">
        <v>789</v>
      </c>
      <c r="D103" s="187">
        <v>6831.49</v>
      </c>
      <c r="F103" s="186">
        <v>92</v>
      </c>
      <c r="G103" s="187">
        <v>6163.8979799999997</v>
      </c>
    </row>
    <row r="104" spans="3:7">
      <c r="C104" s="188" t="s">
        <v>790</v>
      </c>
      <c r="D104" s="187">
        <v>6815.5384999999997</v>
      </c>
      <c r="F104" s="186">
        <v>93</v>
      </c>
      <c r="G104" s="187">
        <v>6159.2753899999998</v>
      </c>
    </row>
    <row r="105" spans="3:7">
      <c r="C105" s="188" t="s">
        <v>791</v>
      </c>
      <c r="D105" s="187">
        <v>6715.3147200000003</v>
      </c>
      <c r="F105" s="186">
        <v>94</v>
      </c>
      <c r="G105" s="187">
        <v>6153.9321799999998</v>
      </c>
    </row>
    <row r="106" spans="3:7">
      <c r="C106" s="188" t="s">
        <v>792</v>
      </c>
      <c r="D106" s="187">
        <v>6646.3612499999999</v>
      </c>
      <c r="F106" s="186">
        <v>95</v>
      </c>
      <c r="G106" s="187">
        <v>6149.44265</v>
      </c>
    </row>
    <row r="107" spans="3:7">
      <c r="C107" s="188" t="s">
        <v>793</v>
      </c>
      <c r="D107" s="187">
        <v>6581.5754100000004</v>
      </c>
      <c r="F107" s="186">
        <v>96</v>
      </c>
      <c r="G107" s="187">
        <v>6139.8330400000004</v>
      </c>
    </row>
    <row r="109" spans="3:7">
      <c r="F109" s="244" t="s">
        <v>794</v>
      </c>
      <c r="G109" s="187">
        <f>+SUM(G12:G107)/4000</f>
        <v>166.21204377749993</v>
      </c>
    </row>
    <row r="110" spans="3:7">
      <c r="F110" s="251" t="s">
        <v>795</v>
      </c>
      <c r="G110" s="187">
        <f>+AVERAGE(G12:G107)/MAX(G12:G107)</f>
        <v>0.92188914889148876</v>
      </c>
    </row>
    <row r="111" spans="3:7">
      <c r="F111" s="251" t="s">
        <v>796</v>
      </c>
      <c r="G111" s="187">
        <f>+MAX(G12:G107)</f>
        <v>7512.2934599999999</v>
      </c>
    </row>
    <row r="112" spans="3:7">
      <c r="F112" s="252" t="s">
        <v>797</v>
      </c>
      <c r="G112" s="187">
        <f>+MIN(G12:G107)</f>
        <v>6139.8330400000004</v>
      </c>
    </row>
    <row r="116" spans="3:37">
      <c r="C116" s="59" t="s">
        <v>824</v>
      </c>
    </row>
    <row r="117" spans="3:37" ht="28.15" customHeight="1">
      <c r="U117" s="283" t="s">
        <v>808</v>
      </c>
      <c r="V117" s="283" t="s">
        <v>809</v>
      </c>
      <c r="W117" s="283" t="s">
        <v>810</v>
      </c>
      <c r="X117" s="283" t="s">
        <v>811</v>
      </c>
      <c r="Y117" s="283" t="s">
        <v>812</v>
      </c>
      <c r="Z117" s="283" t="s">
        <v>813</v>
      </c>
      <c r="AA117" s="283" t="s">
        <v>814</v>
      </c>
      <c r="AB117" s="283" t="s">
        <v>815</v>
      </c>
      <c r="AC117" s="283" t="s">
        <v>816</v>
      </c>
      <c r="AD117" s="283" t="s">
        <v>817</v>
      </c>
      <c r="AE117" s="283" t="s">
        <v>818</v>
      </c>
      <c r="AF117" s="283" t="s">
        <v>659</v>
      </c>
      <c r="AG117" s="283" t="s">
        <v>819</v>
      </c>
      <c r="AH117" s="283" t="s">
        <v>820</v>
      </c>
      <c r="AI117" s="283" t="s">
        <v>821</v>
      </c>
      <c r="AJ117" s="283" t="s">
        <v>822</v>
      </c>
      <c r="AK117" s="283" t="s">
        <v>823</v>
      </c>
    </row>
    <row r="118" spans="3:37" ht="45.6" customHeight="1">
      <c r="C118" s="262"/>
      <c r="D118" s="262" t="s">
        <v>808</v>
      </c>
      <c r="E118" s="262" t="s">
        <v>809</v>
      </c>
      <c r="F118" s="262" t="s">
        <v>810</v>
      </c>
      <c r="G118" s="262" t="s">
        <v>811</v>
      </c>
      <c r="H118" s="262" t="s">
        <v>812</v>
      </c>
      <c r="I118" s="262" t="s">
        <v>813</v>
      </c>
      <c r="J118" s="262" t="s">
        <v>814</v>
      </c>
      <c r="K118" s="262" t="s">
        <v>815</v>
      </c>
      <c r="L118" s="262" t="s">
        <v>816</v>
      </c>
      <c r="M118" s="262" t="s">
        <v>817</v>
      </c>
      <c r="N118" s="262" t="s">
        <v>818</v>
      </c>
      <c r="O118" s="262" t="s">
        <v>659</v>
      </c>
      <c r="P118" s="262" t="s">
        <v>819</v>
      </c>
      <c r="Q118" s="262" t="s">
        <v>820</v>
      </c>
      <c r="R118" s="262" t="s">
        <v>821</v>
      </c>
      <c r="S118" s="262" t="s">
        <v>822</v>
      </c>
      <c r="T118" s="262" t="s">
        <v>823</v>
      </c>
      <c r="U118" s="284" t="b">
        <v>1</v>
      </c>
      <c r="V118" s="284" t="b">
        <v>1</v>
      </c>
      <c r="W118" s="284" t="b">
        <v>1</v>
      </c>
      <c r="X118" s="284" t="b">
        <v>1</v>
      </c>
      <c r="Y118" s="284" t="b">
        <v>1</v>
      </c>
      <c r="Z118" s="284" t="b">
        <v>1</v>
      </c>
      <c r="AA118" s="284" t="b">
        <v>1</v>
      </c>
      <c r="AB118" s="284" t="b">
        <v>1</v>
      </c>
      <c r="AC118" s="284" t="b">
        <v>1</v>
      </c>
      <c r="AD118" s="284" t="b">
        <v>1</v>
      </c>
      <c r="AE118" s="284" t="b">
        <v>1</v>
      </c>
      <c r="AF118" s="284" t="b">
        <v>1</v>
      </c>
      <c r="AG118" s="284" t="b">
        <v>1</v>
      </c>
      <c r="AH118" s="284" t="b">
        <v>1</v>
      </c>
      <c r="AI118" s="284" t="b">
        <v>1</v>
      </c>
      <c r="AJ118" s="284" t="b">
        <v>1</v>
      </c>
      <c r="AK118" s="284" t="b">
        <v>1</v>
      </c>
    </row>
    <row r="119" spans="3:37">
      <c r="C119" s="277" t="s">
        <v>699</v>
      </c>
      <c r="D119" s="278">
        <v>40.765839999999997</v>
      </c>
      <c r="E119" s="278">
        <v>10.842000000000001</v>
      </c>
      <c r="F119" s="278">
        <v>47.723869999999998</v>
      </c>
      <c r="G119" s="278">
        <v>458.53600000000006</v>
      </c>
      <c r="H119" s="278">
        <v>883.91264000000012</v>
      </c>
      <c r="I119" s="278">
        <v>561.02250000000004</v>
      </c>
      <c r="J119" s="278">
        <v>1203.6547399999999</v>
      </c>
      <c r="K119" s="278">
        <v>193.26220000000001</v>
      </c>
      <c r="L119" s="278">
        <v>9.4546299999999999</v>
      </c>
      <c r="M119" s="278">
        <v>572.91923999999995</v>
      </c>
      <c r="N119" s="278">
        <v>67.88566999999999</v>
      </c>
      <c r="O119" s="278">
        <v>2083.0309499999994</v>
      </c>
      <c r="P119" s="278">
        <v>22.743110000000001</v>
      </c>
      <c r="Q119" s="278">
        <v>0</v>
      </c>
      <c r="R119" s="278">
        <v>210.99</v>
      </c>
      <c r="S119" s="278">
        <v>90.715999999999994</v>
      </c>
      <c r="T119" s="278">
        <v>87.234790000000004</v>
      </c>
      <c r="U119" s="285">
        <f>+IF(U$118,D119)</f>
        <v>40.765839999999997</v>
      </c>
      <c r="V119" s="285">
        <f t="shared" ref="V119:AK119" si="0">+IF(V$118,E119)</f>
        <v>10.842000000000001</v>
      </c>
      <c r="W119" s="285">
        <f t="shared" si="0"/>
        <v>47.723869999999998</v>
      </c>
      <c r="X119" s="285">
        <f t="shared" si="0"/>
        <v>458.53600000000006</v>
      </c>
      <c r="Y119" s="285">
        <f t="shared" si="0"/>
        <v>883.91264000000012</v>
      </c>
      <c r="Z119" s="285">
        <f t="shared" si="0"/>
        <v>561.02250000000004</v>
      </c>
      <c r="AA119" s="285">
        <f t="shared" si="0"/>
        <v>1203.6547399999999</v>
      </c>
      <c r="AB119" s="285">
        <f t="shared" si="0"/>
        <v>193.26220000000001</v>
      </c>
      <c r="AC119" s="285">
        <f t="shared" si="0"/>
        <v>9.4546299999999999</v>
      </c>
      <c r="AD119" s="285">
        <f t="shared" si="0"/>
        <v>572.91923999999995</v>
      </c>
      <c r="AE119" s="285">
        <f t="shared" si="0"/>
        <v>67.88566999999999</v>
      </c>
      <c r="AF119" s="285">
        <f t="shared" si="0"/>
        <v>2083.0309499999994</v>
      </c>
      <c r="AG119" s="285">
        <f t="shared" si="0"/>
        <v>22.743110000000001</v>
      </c>
      <c r="AH119" s="285">
        <f t="shared" si="0"/>
        <v>0</v>
      </c>
      <c r="AI119" s="285">
        <f t="shared" si="0"/>
        <v>210.99</v>
      </c>
      <c r="AJ119" s="285">
        <f t="shared" si="0"/>
        <v>90.715999999999994</v>
      </c>
      <c r="AK119" s="285">
        <f t="shared" si="0"/>
        <v>87.234790000000004</v>
      </c>
    </row>
    <row r="120" spans="3:37">
      <c r="C120" s="186" t="s">
        <v>700</v>
      </c>
      <c r="D120" s="187">
        <v>40.210569999999997</v>
      </c>
      <c r="E120" s="187">
        <v>10.840400000000001</v>
      </c>
      <c r="F120" s="187">
        <v>49.703470000000003</v>
      </c>
      <c r="G120" s="187">
        <v>458.20500000000004</v>
      </c>
      <c r="H120" s="187">
        <v>893.41285000000005</v>
      </c>
      <c r="I120" s="187">
        <v>563.73660999999993</v>
      </c>
      <c r="J120" s="187">
        <v>1201.92517</v>
      </c>
      <c r="K120" s="187">
        <v>193.14759000000001</v>
      </c>
      <c r="L120" s="187">
        <v>9.2786399999999993</v>
      </c>
      <c r="M120" s="187">
        <v>531.91685000000007</v>
      </c>
      <c r="N120" s="187">
        <v>63.257390000000008</v>
      </c>
      <c r="O120" s="187">
        <v>2095.1605999999997</v>
      </c>
      <c r="P120" s="187">
        <v>22.739879999999999</v>
      </c>
      <c r="Q120" s="187">
        <v>0</v>
      </c>
      <c r="R120" s="187">
        <v>178.56799999999998</v>
      </c>
      <c r="S120" s="187">
        <v>90.730999999999995</v>
      </c>
      <c r="T120" s="187">
        <v>87.356380000000001</v>
      </c>
      <c r="U120" s="285">
        <f t="shared" ref="U120:U183" si="1">+IF(U$118,D120)</f>
        <v>40.210569999999997</v>
      </c>
      <c r="V120" s="285">
        <f t="shared" ref="V120:V183" si="2">+IF(V$118,E120)</f>
        <v>10.840400000000001</v>
      </c>
      <c r="W120" s="285">
        <f t="shared" ref="W120:W183" si="3">+IF(W$118,F120)</f>
        <v>49.703470000000003</v>
      </c>
      <c r="X120" s="285">
        <f t="shared" ref="X120:X183" si="4">+IF(X$118,G120)</f>
        <v>458.20500000000004</v>
      </c>
      <c r="Y120" s="285">
        <f t="shared" ref="Y120:Y183" si="5">+IF(Y$118,H120)</f>
        <v>893.41285000000005</v>
      </c>
      <c r="Z120" s="285">
        <f t="shared" ref="Z120:Z183" si="6">+IF(Z$118,I120)</f>
        <v>563.73660999999993</v>
      </c>
      <c r="AA120" s="285">
        <f t="shared" ref="AA120:AA183" si="7">+IF(AA$118,J120)</f>
        <v>1201.92517</v>
      </c>
      <c r="AB120" s="285">
        <f t="shared" ref="AB120:AB183" si="8">+IF(AB$118,K120)</f>
        <v>193.14759000000001</v>
      </c>
      <c r="AC120" s="285">
        <f t="shared" ref="AC120:AC183" si="9">+IF(AC$118,L120)</f>
        <v>9.2786399999999993</v>
      </c>
      <c r="AD120" s="285">
        <f t="shared" ref="AD120:AD183" si="10">+IF(AD$118,M120)</f>
        <v>531.91685000000007</v>
      </c>
      <c r="AE120" s="285">
        <f t="shared" ref="AE120:AE183" si="11">+IF(AE$118,N120)</f>
        <v>63.257390000000008</v>
      </c>
      <c r="AF120" s="285">
        <f t="shared" ref="AF120:AF183" si="12">+IF(AF$118,O120)</f>
        <v>2095.1605999999997</v>
      </c>
      <c r="AG120" s="285">
        <f t="shared" ref="AG120:AG183" si="13">+IF(AG$118,P120)</f>
        <v>22.739879999999999</v>
      </c>
      <c r="AH120" s="285">
        <f t="shared" ref="AH120:AH183" si="14">+IF(AH$118,Q120)</f>
        <v>0</v>
      </c>
      <c r="AI120" s="285">
        <f t="shared" ref="AI120:AI183" si="15">+IF(AI$118,R120)</f>
        <v>178.56799999999998</v>
      </c>
      <c r="AJ120" s="285">
        <f t="shared" ref="AJ120:AJ183" si="16">+IF(AJ$118,S120)</f>
        <v>90.730999999999995</v>
      </c>
      <c r="AK120" s="285">
        <f t="shared" ref="AK120:AK183" si="17">+IF(AK$118,T120)</f>
        <v>87.356380000000001</v>
      </c>
    </row>
    <row r="121" spans="3:37">
      <c r="C121" s="186" t="s">
        <v>701</v>
      </c>
      <c r="D121" s="187">
        <v>40.459800000000001</v>
      </c>
      <c r="E121" s="187">
        <v>10.8416</v>
      </c>
      <c r="F121" s="187">
        <v>49.674709999999997</v>
      </c>
      <c r="G121" s="187">
        <v>458.399</v>
      </c>
      <c r="H121" s="187">
        <v>896.11203</v>
      </c>
      <c r="I121" s="187">
        <v>563.98116000000005</v>
      </c>
      <c r="J121" s="187">
        <v>1203.2491099999997</v>
      </c>
      <c r="K121" s="187">
        <v>194.33311</v>
      </c>
      <c r="L121" s="187">
        <v>9.1101899999999993</v>
      </c>
      <c r="M121" s="187">
        <v>405.27019999999999</v>
      </c>
      <c r="N121" s="187">
        <v>59.488219999999998</v>
      </c>
      <c r="O121" s="187">
        <v>2194.0652399999994</v>
      </c>
      <c r="P121" s="187">
        <v>22.742010000000001</v>
      </c>
      <c r="Q121" s="187">
        <v>0</v>
      </c>
      <c r="R121" s="187">
        <v>167.23500000000001</v>
      </c>
      <c r="S121" s="187">
        <v>90.733999999999995</v>
      </c>
      <c r="T121" s="187">
        <v>87.415899999999993</v>
      </c>
      <c r="U121" s="285">
        <f t="shared" si="1"/>
        <v>40.459800000000001</v>
      </c>
      <c r="V121" s="285">
        <f t="shared" si="2"/>
        <v>10.8416</v>
      </c>
      <c r="W121" s="285">
        <f t="shared" si="3"/>
        <v>49.674709999999997</v>
      </c>
      <c r="X121" s="285">
        <f t="shared" si="4"/>
        <v>458.399</v>
      </c>
      <c r="Y121" s="285">
        <f t="shared" si="5"/>
        <v>896.11203</v>
      </c>
      <c r="Z121" s="285">
        <f t="shared" si="6"/>
        <v>563.98116000000005</v>
      </c>
      <c r="AA121" s="285">
        <f t="shared" si="7"/>
        <v>1203.2491099999997</v>
      </c>
      <c r="AB121" s="285">
        <f t="shared" si="8"/>
        <v>194.33311</v>
      </c>
      <c r="AC121" s="285">
        <f t="shared" si="9"/>
        <v>9.1101899999999993</v>
      </c>
      <c r="AD121" s="285">
        <f t="shared" si="10"/>
        <v>405.27019999999999</v>
      </c>
      <c r="AE121" s="285">
        <f t="shared" si="11"/>
        <v>59.488219999999998</v>
      </c>
      <c r="AF121" s="285">
        <f t="shared" si="12"/>
        <v>2194.0652399999994</v>
      </c>
      <c r="AG121" s="285">
        <f t="shared" si="13"/>
        <v>22.742010000000001</v>
      </c>
      <c r="AH121" s="285">
        <f t="shared" si="14"/>
        <v>0</v>
      </c>
      <c r="AI121" s="285">
        <f t="shared" si="15"/>
        <v>167.23500000000001</v>
      </c>
      <c r="AJ121" s="285">
        <f t="shared" si="16"/>
        <v>90.733999999999995</v>
      </c>
      <c r="AK121" s="285">
        <f t="shared" si="17"/>
        <v>87.415899999999993</v>
      </c>
    </row>
    <row r="122" spans="3:37">
      <c r="C122" s="186" t="s">
        <v>702</v>
      </c>
      <c r="D122" s="187">
        <v>40.604920000000007</v>
      </c>
      <c r="E122" s="187">
        <v>10.842000000000001</v>
      </c>
      <c r="F122" s="187">
        <v>49.671309999999998</v>
      </c>
      <c r="G122" s="187">
        <v>458.51900000000001</v>
      </c>
      <c r="H122" s="187">
        <v>892.04741999999987</v>
      </c>
      <c r="I122" s="187">
        <v>563.8284900000001</v>
      </c>
      <c r="J122" s="187">
        <v>1203.4043899999999</v>
      </c>
      <c r="K122" s="187">
        <v>195.34388999999999</v>
      </c>
      <c r="L122" s="187">
        <v>8.9462100000000007</v>
      </c>
      <c r="M122" s="187">
        <v>385.82214999999997</v>
      </c>
      <c r="N122" s="187">
        <v>62.638390000000001</v>
      </c>
      <c r="O122" s="187">
        <v>2131.9300800000001</v>
      </c>
      <c r="P122" s="187">
        <v>22.741520000000001</v>
      </c>
      <c r="Q122" s="187">
        <v>0</v>
      </c>
      <c r="R122" s="187">
        <v>204.37699999999998</v>
      </c>
      <c r="S122" s="187">
        <v>90.781999999999996</v>
      </c>
      <c r="T122" s="187">
        <v>87.421599999999998</v>
      </c>
      <c r="U122" s="285">
        <f t="shared" si="1"/>
        <v>40.604920000000007</v>
      </c>
      <c r="V122" s="285">
        <f t="shared" si="2"/>
        <v>10.842000000000001</v>
      </c>
      <c r="W122" s="285">
        <f t="shared" si="3"/>
        <v>49.671309999999998</v>
      </c>
      <c r="X122" s="285">
        <f t="shared" si="4"/>
        <v>458.51900000000001</v>
      </c>
      <c r="Y122" s="285">
        <f t="shared" si="5"/>
        <v>892.04741999999987</v>
      </c>
      <c r="Z122" s="285">
        <f t="shared" si="6"/>
        <v>563.8284900000001</v>
      </c>
      <c r="AA122" s="285">
        <f t="shared" si="7"/>
        <v>1203.4043899999999</v>
      </c>
      <c r="AB122" s="285">
        <f t="shared" si="8"/>
        <v>195.34388999999999</v>
      </c>
      <c r="AC122" s="285">
        <f t="shared" si="9"/>
        <v>8.9462100000000007</v>
      </c>
      <c r="AD122" s="285">
        <f t="shared" si="10"/>
        <v>385.82214999999997</v>
      </c>
      <c r="AE122" s="285">
        <f t="shared" si="11"/>
        <v>62.638390000000001</v>
      </c>
      <c r="AF122" s="285">
        <f t="shared" si="12"/>
        <v>2131.9300800000001</v>
      </c>
      <c r="AG122" s="285">
        <f t="shared" si="13"/>
        <v>22.741520000000001</v>
      </c>
      <c r="AH122" s="285">
        <f t="shared" si="14"/>
        <v>0</v>
      </c>
      <c r="AI122" s="285">
        <f t="shared" si="15"/>
        <v>204.37699999999998</v>
      </c>
      <c r="AJ122" s="285">
        <f t="shared" si="16"/>
        <v>90.781999999999996</v>
      </c>
      <c r="AK122" s="285">
        <f t="shared" si="17"/>
        <v>87.421599999999998</v>
      </c>
    </row>
    <row r="123" spans="3:37">
      <c r="C123" s="186" t="s">
        <v>703</v>
      </c>
      <c r="D123" s="187">
        <v>40.314599999999999</v>
      </c>
      <c r="E123" s="187">
        <v>10.8422</v>
      </c>
      <c r="F123" s="187">
        <v>48.69876</v>
      </c>
      <c r="G123" s="187">
        <v>458.28399999999999</v>
      </c>
      <c r="H123" s="187">
        <v>893.56287999999995</v>
      </c>
      <c r="I123" s="187">
        <v>554.56050000000005</v>
      </c>
      <c r="J123" s="187">
        <v>1203.5853199999999</v>
      </c>
      <c r="K123" s="187">
        <v>195.14430999999999</v>
      </c>
      <c r="L123" s="187">
        <v>8.7827099999999998</v>
      </c>
      <c r="M123" s="187">
        <v>386.2527</v>
      </c>
      <c r="N123" s="187">
        <v>65.881180000000001</v>
      </c>
      <c r="O123" s="187">
        <v>2039.8858</v>
      </c>
      <c r="P123" s="187">
        <v>22.743120000000001</v>
      </c>
      <c r="Q123" s="187">
        <v>0</v>
      </c>
      <c r="R123" s="187">
        <v>203.64400000000001</v>
      </c>
      <c r="S123" s="187">
        <v>90.885000000000005</v>
      </c>
      <c r="T123" s="187">
        <v>87.434370000000001</v>
      </c>
      <c r="U123" s="285">
        <f t="shared" si="1"/>
        <v>40.314599999999999</v>
      </c>
      <c r="V123" s="285">
        <f t="shared" si="2"/>
        <v>10.8422</v>
      </c>
      <c r="W123" s="285">
        <f t="shared" si="3"/>
        <v>48.69876</v>
      </c>
      <c r="X123" s="285">
        <f t="shared" si="4"/>
        <v>458.28399999999999</v>
      </c>
      <c r="Y123" s="285">
        <f t="shared" si="5"/>
        <v>893.56287999999995</v>
      </c>
      <c r="Z123" s="285">
        <f t="shared" si="6"/>
        <v>554.56050000000005</v>
      </c>
      <c r="AA123" s="285">
        <f t="shared" si="7"/>
        <v>1203.5853199999999</v>
      </c>
      <c r="AB123" s="285">
        <f t="shared" si="8"/>
        <v>195.14430999999999</v>
      </c>
      <c r="AC123" s="285">
        <f t="shared" si="9"/>
        <v>8.7827099999999998</v>
      </c>
      <c r="AD123" s="285">
        <f t="shared" si="10"/>
        <v>386.2527</v>
      </c>
      <c r="AE123" s="285">
        <f t="shared" si="11"/>
        <v>65.881180000000001</v>
      </c>
      <c r="AF123" s="285">
        <f t="shared" si="12"/>
        <v>2039.8858</v>
      </c>
      <c r="AG123" s="285">
        <f t="shared" si="13"/>
        <v>22.743120000000001</v>
      </c>
      <c r="AH123" s="285">
        <f t="shared" si="14"/>
        <v>0</v>
      </c>
      <c r="AI123" s="285">
        <f t="shared" si="15"/>
        <v>203.64400000000001</v>
      </c>
      <c r="AJ123" s="285">
        <f t="shared" si="16"/>
        <v>90.885000000000005</v>
      </c>
      <c r="AK123" s="285">
        <f t="shared" si="17"/>
        <v>87.434370000000001</v>
      </c>
    </row>
    <row r="124" spans="3:37">
      <c r="C124" s="186" t="s">
        <v>704</v>
      </c>
      <c r="D124" s="187">
        <v>40.584490000000002</v>
      </c>
      <c r="E124" s="187">
        <v>10.842000000000001</v>
      </c>
      <c r="F124" s="187">
        <v>50.085729999999998</v>
      </c>
      <c r="G124" s="187">
        <v>458.44100000000003</v>
      </c>
      <c r="H124" s="187">
        <v>892.49826000000007</v>
      </c>
      <c r="I124" s="187">
        <v>548.88836000000003</v>
      </c>
      <c r="J124" s="187">
        <v>1203.93715</v>
      </c>
      <c r="K124" s="187">
        <v>195.16844</v>
      </c>
      <c r="L124" s="187">
        <v>8.6431900000000006</v>
      </c>
      <c r="M124" s="187">
        <v>385.88164</v>
      </c>
      <c r="N124" s="187">
        <v>59.213140000000003</v>
      </c>
      <c r="O124" s="187">
        <v>2050.5356499999994</v>
      </c>
      <c r="P124" s="187">
        <v>22.742629999999998</v>
      </c>
      <c r="Q124" s="187">
        <v>0</v>
      </c>
      <c r="R124" s="187">
        <v>203.34100000000001</v>
      </c>
      <c r="S124" s="187">
        <v>90.942999999999998</v>
      </c>
      <c r="T124" s="187">
        <v>87.4512</v>
      </c>
      <c r="U124" s="285">
        <f t="shared" si="1"/>
        <v>40.584490000000002</v>
      </c>
      <c r="V124" s="285">
        <f t="shared" si="2"/>
        <v>10.842000000000001</v>
      </c>
      <c r="W124" s="285">
        <f t="shared" si="3"/>
        <v>50.085729999999998</v>
      </c>
      <c r="X124" s="285">
        <f t="shared" si="4"/>
        <v>458.44100000000003</v>
      </c>
      <c r="Y124" s="285">
        <f t="shared" si="5"/>
        <v>892.49826000000007</v>
      </c>
      <c r="Z124" s="285">
        <f t="shared" si="6"/>
        <v>548.88836000000003</v>
      </c>
      <c r="AA124" s="285">
        <f t="shared" si="7"/>
        <v>1203.93715</v>
      </c>
      <c r="AB124" s="285">
        <f t="shared" si="8"/>
        <v>195.16844</v>
      </c>
      <c r="AC124" s="285">
        <f t="shared" si="9"/>
        <v>8.6431900000000006</v>
      </c>
      <c r="AD124" s="285">
        <f t="shared" si="10"/>
        <v>385.88164</v>
      </c>
      <c r="AE124" s="285">
        <f t="shared" si="11"/>
        <v>59.213140000000003</v>
      </c>
      <c r="AF124" s="285">
        <f t="shared" si="12"/>
        <v>2050.5356499999994</v>
      </c>
      <c r="AG124" s="285">
        <f t="shared" si="13"/>
        <v>22.742629999999998</v>
      </c>
      <c r="AH124" s="285">
        <f t="shared" si="14"/>
        <v>0</v>
      </c>
      <c r="AI124" s="285">
        <f t="shared" si="15"/>
        <v>203.34100000000001</v>
      </c>
      <c r="AJ124" s="285">
        <f t="shared" si="16"/>
        <v>90.942999999999998</v>
      </c>
      <c r="AK124" s="285">
        <f t="shared" si="17"/>
        <v>87.4512</v>
      </c>
    </row>
    <row r="125" spans="3:37">
      <c r="C125" s="186" t="s">
        <v>705</v>
      </c>
      <c r="D125" s="187">
        <v>39.618250000000003</v>
      </c>
      <c r="E125" s="187">
        <v>10.840100000000001</v>
      </c>
      <c r="F125" s="187">
        <v>49.299309999999998</v>
      </c>
      <c r="G125" s="187">
        <v>458.29599999999999</v>
      </c>
      <c r="H125" s="187">
        <v>893.52868000000012</v>
      </c>
      <c r="I125" s="187">
        <v>548.61567000000002</v>
      </c>
      <c r="J125" s="187">
        <v>1204.03458</v>
      </c>
      <c r="K125" s="187">
        <v>193.64895000000001</v>
      </c>
      <c r="L125" s="187">
        <v>8.5563099999999999</v>
      </c>
      <c r="M125" s="187">
        <v>385.94547</v>
      </c>
      <c r="N125" s="187">
        <v>54.021459999999998</v>
      </c>
      <c r="O125" s="187">
        <v>2027.1949399999996</v>
      </c>
      <c r="P125" s="187">
        <v>22.741540000000001</v>
      </c>
      <c r="Q125" s="187">
        <v>0</v>
      </c>
      <c r="R125" s="187">
        <v>203.173</v>
      </c>
      <c r="S125" s="187">
        <v>90.942999999999998</v>
      </c>
      <c r="T125" s="187">
        <v>87.469880000000003</v>
      </c>
      <c r="U125" s="285">
        <f t="shared" si="1"/>
        <v>39.618250000000003</v>
      </c>
      <c r="V125" s="285">
        <f t="shared" si="2"/>
        <v>10.840100000000001</v>
      </c>
      <c r="W125" s="285">
        <f t="shared" si="3"/>
        <v>49.299309999999998</v>
      </c>
      <c r="X125" s="285">
        <f t="shared" si="4"/>
        <v>458.29599999999999</v>
      </c>
      <c r="Y125" s="285">
        <f t="shared" si="5"/>
        <v>893.52868000000012</v>
      </c>
      <c r="Z125" s="285">
        <f t="shared" si="6"/>
        <v>548.61567000000002</v>
      </c>
      <c r="AA125" s="285">
        <f t="shared" si="7"/>
        <v>1204.03458</v>
      </c>
      <c r="AB125" s="285">
        <f t="shared" si="8"/>
        <v>193.64895000000001</v>
      </c>
      <c r="AC125" s="285">
        <f t="shared" si="9"/>
        <v>8.5563099999999999</v>
      </c>
      <c r="AD125" s="285">
        <f t="shared" si="10"/>
        <v>385.94547</v>
      </c>
      <c r="AE125" s="285">
        <f t="shared" si="11"/>
        <v>54.021459999999998</v>
      </c>
      <c r="AF125" s="285">
        <f t="shared" si="12"/>
        <v>2027.1949399999996</v>
      </c>
      <c r="AG125" s="285">
        <f t="shared" si="13"/>
        <v>22.741540000000001</v>
      </c>
      <c r="AH125" s="285">
        <f t="shared" si="14"/>
        <v>0</v>
      </c>
      <c r="AI125" s="285">
        <f t="shared" si="15"/>
        <v>203.173</v>
      </c>
      <c r="AJ125" s="285">
        <f t="shared" si="16"/>
        <v>90.942999999999998</v>
      </c>
      <c r="AK125" s="285">
        <f t="shared" si="17"/>
        <v>87.469880000000003</v>
      </c>
    </row>
    <row r="126" spans="3:37">
      <c r="C126" s="186" t="s">
        <v>706</v>
      </c>
      <c r="D126" s="187">
        <v>40.105609999999999</v>
      </c>
      <c r="E126" s="187">
        <v>10.842500000000001</v>
      </c>
      <c r="F126" s="187">
        <v>49.483789999999999</v>
      </c>
      <c r="G126" s="187">
        <v>458.36299999999994</v>
      </c>
      <c r="H126" s="187">
        <v>893.15239000000008</v>
      </c>
      <c r="I126" s="187">
        <v>548.423</v>
      </c>
      <c r="J126" s="187">
        <v>1204.6126600000002</v>
      </c>
      <c r="K126" s="187">
        <v>193.4648</v>
      </c>
      <c r="L126" s="187">
        <v>8.46495</v>
      </c>
      <c r="M126" s="187">
        <v>385.81808000000001</v>
      </c>
      <c r="N126" s="187">
        <v>57.122340000000008</v>
      </c>
      <c r="O126" s="187">
        <v>1923.6407199999999</v>
      </c>
      <c r="P126" s="187">
        <v>22.74231</v>
      </c>
      <c r="Q126" s="187">
        <v>0</v>
      </c>
      <c r="R126" s="187">
        <v>203.16299999999998</v>
      </c>
      <c r="S126" s="187">
        <v>90.933000000000007</v>
      </c>
      <c r="T126" s="187">
        <v>87.486630000000005</v>
      </c>
      <c r="U126" s="285">
        <f t="shared" si="1"/>
        <v>40.105609999999999</v>
      </c>
      <c r="V126" s="285">
        <f t="shared" si="2"/>
        <v>10.842500000000001</v>
      </c>
      <c r="W126" s="285">
        <f t="shared" si="3"/>
        <v>49.483789999999999</v>
      </c>
      <c r="X126" s="285">
        <f t="shared" si="4"/>
        <v>458.36299999999994</v>
      </c>
      <c r="Y126" s="285">
        <f t="shared" si="5"/>
        <v>893.15239000000008</v>
      </c>
      <c r="Z126" s="285">
        <f t="shared" si="6"/>
        <v>548.423</v>
      </c>
      <c r="AA126" s="285">
        <f t="shared" si="7"/>
        <v>1204.6126600000002</v>
      </c>
      <c r="AB126" s="285">
        <f t="shared" si="8"/>
        <v>193.4648</v>
      </c>
      <c r="AC126" s="285">
        <f t="shared" si="9"/>
        <v>8.46495</v>
      </c>
      <c r="AD126" s="285">
        <f t="shared" si="10"/>
        <v>385.81808000000001</v>
      </c>
      <c r="AE126" s="285">
        <f t="shared" si="11"/>
        <v>57.122340000000008</v>
      </c>
      <c r="AF126" s="285">
        <f t="shared" si="12"/>
        <v>1923.6407199999999</v>
      </c>
      <c r="AG126" s="285">
        <f t="shared" si="13"/>
        <v>22.74231</v>
      </c>
      <c r="AH126" s="285">
        <f t="shared" si="14"/>
        <v>0</v>
      </c>
      <c r="AI126" s="285">
        <f t="shared" si="15"/>
        <v>203.16299999999998</v>
      </c>
      <c r="AJ126" s="285">
        <f t="shared" si="16"/>
        <v>90.933000000000007</v>
      </c>
      <c r="AK126" s="285">
        <f t="shared" si="17"/>
        <v>87.486630000000005</v>
      </c>
    </row>
    <row r="127" spans="3:37">
      <c r="C127" s="186" t="s">
        <v>707</v>
      </c>
      <c r="D127" s="187">
        <v>40.524540000000002</v>
      </c>
      <c r="E127" s="187">
        <v>10.841099999999999</v>
      </c>
      <c r="F127" s="187">
        <v>49.723280000000003</v>
      </c>
      <c r="G127" s="187">
        <v>458.4</v>
      </c>
      <c r="H127" s="187">
        <v>893.96107000000006</v>
      </c>
      <c r="I127" s="187">
        <v>550.22608000000002</v>
      </c>
      <c r="J127" s="187">
        <v>1161.1717899999999</v>
      </c>
      <c r="K127" s="187">
        <v>194.11069000000001</v>
      </c>
      <c r="L127" s="187">
        <v>8.3918499999999998</v>
      </c>
      <c r="M127" s="187">
        <v>386.28033000000005</v>
      </c>
      <c r="N127" s="187">
        <v>62.156169999999989</v>
      </c>
      <c r="O127" s="187">
        <v>1982.5481</v>
      </c>
      <c r="P127" s="187">
        <v>22.741969999999998</v>
      </c>
      <c r="Q127" s="187">
        <v>0</v>
      </c>
      <c r="R127" s="187">
        <v>203.68899999999999</v>
      </c>
      <c r="S127" s="187">
        <v>90.918999999999997</v>
      </c>
      <c r="T127" s="187">
        <v>87.514719999999997</v>
      </c>
      <c r="U127" s="285">
        <f t="shared" si="1"/>
        <v>40.524540000000002</v>
      </c>
      <c r="V127" s="285">
        <f t="shared" si="2"/>
        <v>10.841099999999999</v>
      </c>
      <c r="W127" s="285">
        <f t="shared" si="3"/>
        <v>49.723280000000003</v>
      </c>
      <c r="X127" s="285">
        <f t="shared" si="4"/>
        <v>458.4</v>
      </c>
      <c r="Y127" s="285">
        <f t="shared" si="5"/>
        <v>893.96107000000006</v>
      </c>
      <c r="Z127" s="285">
        <f t="shared" si="6"/>
        <v>550.22608000000002</v>
      </c>
      <c r="AA127" s="285">
        <f t="shared" si="7"/>
        <v>1161.1717899999999</v>
      </c>
      <c r="AB127" s="285">
        <f t="shared" si="8"/>
        <v>194.11069000000001</v>
      </c>
      <c r="AC127" s="285">
        <f t="shared" si="9"/>
        <v>8.3918499999999998</v>
      </c>
      <c r="AD127" s="285">
        <f t="shared" si="10"/>
        <v>386.28033000000005</v>
      </c>
      <c r="AE127" s="285">
        <f t="shared" si="11"/>
        <v>62.156169999999989</v>
      </c>
      <c r="AF127" s="285">
        <f t="shared" si="12"/>
        <v>1982.5481</v>
      </c>
      <c r="AG127" s="285">
        <f t="shared" si="13"/>
        <v>22.741969999999998</v>
      </c>
      <c r="AH127" s="285">
        <f t="shared" si="14"/>
        <v>0</v>
      </c>
      <c r="AI127" s="285">
        <f t="shared" si="15"/>
        <v>203.68899999999999</v>
      </c>
      <c r="AJ127" s="285">
        <f t="shared" si="16"/>
        <v>90.918999999999997</v>
      </c>
      <c r="AK127" s="285">
        <f t="shared" si="17"/>
        <v>87.514719999999997</v>
      </c>
    </row>
    <row r="128" spans="3:37">
      <c r="C128" s="186" t="s">
        <v>708</v>
      </c>
      <c r="D128" s="187">
        <v>40.422269999999997</v>
      </c>
      <c r="E128" s="187">
        <v>10.8423</v>
      </c>
      <c r="F128" s="187">
        <v>49.393140000000002</v>
      </c>
      <c r="G128" s="187">
        <v>458.59199999999998</v>
      </c>
      <c r="H128" s="187">
        <v>893.35802999999999</v>
      </c>
      <c r="I128" s="187">
        <v>548.68927999999994</v>
      </c>
      <c r="J128" s="187">
        <v>1171.63375</v>
      </c>
      <c r="K128" s="187">
        <v>194.06133</v>
      </c>
      <c r="L128" s="187">
        <v>8.3422999999999998</v>
      </c>
      <c r="M128" s="187">
        <v>385.78550000000001</v>
      </c>
      <c r="N128" s="187">
        <v>72.239459999999994</v>
      </c>
      <c r="O128" s="187">
        <v>1984.2433599999997</v>
      </c>
      <c r="P128" s="187">
        <v>22.742270000000001</v>
      </c>
      <c r="Q128" s="187">
        <v>0</v>
      </c>
      <c r="R128" s="187">
        <v>203.10599999999999</v>
      </c>
      <c r="S128" s="187">
        <v>90.903000000000006</v>
      </c>
      <c r="T128" s="187">
        <v>87.501999999999995</v>
      </c>
      <c r="U128" s="285">
        <f t="shared" si="1"/>
        <v>40.422269999999997</v>
      </c>
      <c r="V128" s="285">
        <f t="shared" si="2"/>
        <v>10.8423</v>
      </c>
      <c r="W128" s="285">
        <f t="shared" si="3"/>
        <v>49.393140000000002</v>
      </c>
      <c r="X128" s="285">
        <f t="shared" si="4"/>
        <v>458.59199999999998</v>
      </c>
      <c r="Y128" s="285">
        <f t="shared" si="5"/>
        <v>893.35802999999999</v>
      </c>
      <c r="Z128" s="285">
        <f t="shared" si="6"/>
        <v>548.68927999999994</v>
      </c>
      <c r="AA128" s="285">
        <f t="shared" si="7"/>
        <v>1171.63375</v>
      </c>
      <c r="AB128" s="285">
        <f t="shared" si="8"/>
        <v>194.06133</v>
      </c>
      <c r="AC128" s="285">
        <f t="shared" si="9"/>
        <v>8.3422999999999998</v>
      </c>
      <c r="AD128" s="285">
        <f t="shared" si="10"/>
        <v>385.78550000000001</v>
      </c>
      <c r="AE128" s="285">
        <f t="shared" si="11"/>
        <v>72.239459999999994</v>
      </c>
      <c r="AF128" s="285">
        <f t="shared" si="12"/>
        <v>1984.2433599999997</v>
      </c>
      <c r="AG128" s="285">
        <f t="shared" si="13"/>
        <v>22.742270000000001</v>
      </c>
      <c r="AH128" s="285">
        <f t="shared" si="14"/>
        <v>0</v>
      </c>
      <c r="AI128" s="285">
        <f t="shared" si="15"/>
        <v>203.10599999999999</v>
      </c>
      <c r="AJ128" s="285">
        <f t="shared" si="16"/>
        <v>90.903000000000006</v>
      </c>
      <c r="AK128" s="285">
        <f t="shared" si="17"/>
        <v>87.501999999999995</v>
      </c>
    </row>
    <row r="129" spans="3:37">
      <c r="C129" s="186" t="s">
        <v>709</v>
      </c>
      <c r="D129" s="187">
        <v>40.621220000000001</v>
      </c>
      <c r="E129" s="187">
        <v>10.841600000000001</v>
      </c>
      <c r="F129" s="187">
        <v>49.708300000000001</v>
      </c>
      <c r="G129" s="187">
        <v>458.601</v>
      </c>
      <c r="H129" s="187">
        <v>889.47641999999985</v>
      </c>
      <c r="I129" s="187">
        <v>547.18371999999999</v>
      </c>
      <c r="J129" s="187">
        <v>1188.4504800000002</v>
      </c>
      <c r="K129" s="187">
        <v>193.89536000000001</v>
      </c>
      <c r="L129" s="187">
        <v>8.3273600000000005</v>
      </c>
      <c r="M129" s="187">
        <v>385.358</v>
      </c>
      <c r="N129" s="187">
        <v>80.839740000000006</v>
      </c>
      <c r="O129" s="187">
        <v>1892.1481999999996</v>
      </c>
      <c r="P129" s="187">
        <v>22.742690000000003</v>
      </c>
      <c r="Q129" s="187">
        <v>0</v>
      </c>
      <c r="R129" s="187">
        <v>202.83699999999999</v>
      </c>
      <c r="S129" s="187">
        <v>90.903000000000006</v>
      </c>
      <c r="T129" s="187">
        <v>87.508560000000003</v>
      </c>
      <c r="U129" s="285">
        <f t="shared" si="1"/>
        <v>40.621220000000001</v>
      </c>
      <c r="V129" s="285">
        <f t="shared" si="2"/>
        <v>10.841600000000001</v>
      </c>
      <c r="W129" s="285">
        <f t="shared" si="3"/>
        <v>49.708300000000001</v>
      </c>
      <c r="X129" s="285">
        <f t="shared" si="4"/>
        <v>458.601</v>
      </c>
      <c r="Y129" s="285">
        <f t="shared" si="5"/>
        <v>889.47641999999985</v>
      </c>
      <c r="Z129" s="285">
        <f t="shared" si="6"/>
        <v>547.18371999999999</v>
      </c>
      <c r="AA129" s="285">
        <f t="shared" si="7"/>
        <v>1188.4504800000002</v>
      </c>
      <c r="AB129" s="285">
        <f t="shared" si="8"/>
        <v>193.89536000000001</v>
      </c>
      <c r="AC129" s="285">
        <f t="shared" si="9"/>
        <v>8.3273600000000005</v>
      </c>
      <c r="AD129" s="285">
        <f t="shared" si="10"/>
        <v>385.358</v>
      </c>
      <c r="AE129" s="285">
        <f t="shared" si="11"/>
        <v>80.839740000000006</v>
      </c>
      <c r="AF129" s="285">
        <f t="shared" si="12"/>
        <v>1892.1481999999996</v>
      </c>
      <c r="AG129" s="285">
        <f t="shared" si="13"/>
        <v>22.742690000000003</v>
      </c>
      <c r="AH129" s="285">
        <f t="shared" si="14"/>
        <v>0</v>
      </c>
      <c r="AI129" s="285">
        <f t="shared" si="15"/>
        <v>202.83699999999999</v>
      </c>
      <c r="AJ129" s="285">
        <f t="shared" si="16"/>
        <v>90.903000000000006</v>
      </c>
      <c r="AK129" s="285">
        <f t="shared" si="17"/>
        <v>87.508560000000003</v>
      </c>
    </row>
    <row r="130" spans="3:37">
      <c r="C130" s="186" t="s">
        <v>710</v>
      </c>
      <c r="D130" s="187">
        <v>40.692480000000003</v>
      </c>
      <c r="E130" s="187">
        <v>10.841000000000001</v>
      </c>
      <c r="F130" s="187">
        <v>49.650640000000003</v>
      </c>
      <c r="G130" s="187">
        <v>458.49600000000004</v>
      </c>
      <c r="H130" s="187">
        <v>890.11991999999998</v>
      </c>
      <c r="I130" s="187">
        <v>548.38045</v>
      </c>
      <c r="J130" s="187">
        <v>1203.8856900000001</v>
      </c>
      <c r="K130" s="187">
        <v>193.43347</v>
      </c>
      <c r="L130" s="187">
        <v>8.3045600000000004</v>
      </c>
      <c r="M130" s="187">
        <v>385.68804999999998</v>
      </c>
      <c r="N130" s="187">
        <v>87.01003</v>
      </c>
      <c r="O130" s="187">
        <v>1920.2441999999999</v>
      </c>
      <c r="P130" s="187">
        <v>22.744219999999999</v>
      </c>
      <c r="Q130" s="187">
        <v>0</v>
      </c>
      <c r="R130" s="187">
        <v>203.16399999999999</v>
      </c>
      <c r="S130" s="187">
        <v>90.927999999999997</v>
      </c>
      <c r="T130" s="187">
        <v>87.516800000000003</v>
      </c>
      <c r="U130" s="285">
        <f t="shared" si="1"/>
        <v>40.692480000000003</v>
      </c>
      <c r="V130" s="285">
        <f t="shared" si="2"/>
        <v>10.841000000000001</v>
      </c>
      <c r="W130" s="285">
        <f t="shared" si="3"/>
        <v>49.650640000000003</v>
      </c>
      <c r="X130" s="285">
        <f t="shared" si="4"/>
        <v>458.49600000000004</v>
      </c>
      <c r="Y130" s="285">
        <f t="shared" si="5"/>
        <v>890.11991999999998</v>
      </c>
      <c r="Z130" s="285">
        <f t="shared" si="6"/>
        <v>548.38045</v>
      </c>
      <c r="AA130" s="285">
        <f t="shared" si="7"/>
        <v>1203.8856900000001</v>
      </c>
      <c r="AB130" s="285">
        <f t="shared" si="8"/>
        <v>193.43347</v>
      </c>
      <c r="AC130" s="285">
        <f t="shared" si="9"/>
        <v>8.3045600000000004</v>
      </c>
      <c r="AD130" s="285">
        <f t="shared" si="10"/>
        <v>385.68804999999998</v>
      </c>
      <c r="AE130" s="285">
        <f t="shared" si="11"/>
        <v>87.01003</v>
      </c>
      <c r="AF130" s="285">
        <f t="shared" si="12"/>
        <v>1920.2441999999999</v>
      </c>
      <c r="AG130" s="285">
        <f t="shared" si="13"/>
        <v>22.744219999999999</v>
      </c>
      <c r="AH130" s="285">
        <f t="shared" si="14"/>
        <v>0</v>
      </c>
      <c r="AI130" s="285">
        <f t="shared" si="15"/>
        <v>203.16399999999999</v>
      </c>
      <c r="AJ130" s="285">
        <f t="shared" si="16"/>
        <v>90.927999999999997</v>
      </c>
      <c r="AK130" s="285">
        <f t="shared" si="17"/>
        <v>87.516800000000003</v>
      </c>
    </row>
    <row r="131" spans="3:37">
      <c r="C131" s="186" t="s">
        <v>711</v>
      </c>
      <c r="D131" s="187">
        <v>40.755549999999999</v>
      </c>
      <c r="E131" s="187">
        <v>10.841700000000001</v>
      </c>
      <c r="F131" s="187">
        <v>48.152380000000001</v>
      </c>
      <c r="G131" s="187">
        <v>458.51499999999999</v>
      </c>
      <c r="H131" s="187">
        <v>889.41696999999999</v>
      </c>
      <c r="I131" s="187">
        <v>545.93232999999998</v>
      </c>
      <c r="J131" s="187">
        <v>1199.7961300000002</v>
      </c>
      <c r="K131" s="187">
        <v>193.81281000000001</v>
      </c>
      <c r="L131" s="187">
        <v>8.1903100000000002</v>
      </c>
      <c r="M131" s="187">
        <v>384.95251999999999</v>
      </c>
      <c r="N131" s="187">
        <v>88.972809999999996</v>
      </c>
      <c r="O131" s="187">
        <v>1932.5786600000001</v>
      </c>
      <c r="P131" s="187">
        <v>22.742319999999999</v>
      </c>
      <c r="Q131" s="187">
        <v>0</v>
      </c>
      <c r="R131" s="187">
        <v>202.44100000000003</v>
      </c>
      <c r="S131" s="187">
        <v>90.92</v>
      </c>
      <c r="T131" s="187">
        <v>87.492549999999994</v>
      </c>
      <c r="U131" s="285">
        <f t="shared" si="1"/>
        <v>40.755549999999999</v>
      </c>
      <c r="V131" s="285">
        <f t="shared" si="2"/>
        <v>10.841700000000001</v>
      </c>
      <c r="W131" s="285">
        <f t="shared" si="3"/>
        <v>48.152380000000001</v>
      </c>
      <c r="X131" s="285">
        <f t="shared" si="4"/>
        <v>458.51499999999999</v>
      </c>
      <c r="Y131" s="285">
        <f t="shared" si="5"/>
        <v>889.41696999999999</v>
      </c>
      <c r="Z131" s="285">
        <f t="shared" si="6"/>
        <v>545.93232999999998</v>
      </c>
      <c r="AA131" s="285">
        <f t="shared" si="7"/>
        <v>1199.7961300000002</v>
      </c>
      <c r="AB131" s="285">
        <f t="shared" si="8"/>
        <v>193.81281000000001</v>
      </c>
      <c r="AC131" s="285">
        <f t="shared" si="9"/>
        <v>8.1903100000000002</v>
      </c>
      <c r="AD131" s="285">
        <f t="shared" si="10"/>
        <v>384.95251999999999</v>
      </c>
      <c r="AE131" s="285">
        <f t="shared" si="11"/>
        <v>88.972809999999996</v>
      </c>
      <c r="AF131" s="285">
        <f t="shared" si="12"/>
        <v>1932.5786600000001</v>
      </c>
      <c r="AG131" s="285">
        <f t="shared" si="13"/>
        <v>22.742319999999999</v>
      </c>
      <c r="AH131" s="285">
        <f t="shared" si="14"/>
        <v>0</v>
      </c>
      <c r="AI131" s="285">
        <f t="shared" si="15"/>
        <v>202.44100000000003</v>
      </c>
      <c r="AJ131" s="285">
        <f t="shared" si="16"/>
        <v>90.92</v>
      </c>
      <c r="AK131" s="285">
        <f t="shared" si="17"/>
        <v>87.492549999999994</v>
      </c>
    </row>
    <row r="132" spans="3:37">
      <c r="C132" s="186" t="s">
        <v>712</v>
      </c>
      <c r="D132" s="187">
        <v>40.623080000000002</v>
      </c>
      <c r="E132" s="187">
        <v>10.8415</v>
      </c>
      <c r="F132" s="187">
        <v>49.820450000000001</v>
      </c>
      <c r="G132" s="187">
        <v>458.65100000000007</v>
      </c>
      <c r="H132" s="187">
        <v>890.98527000000013</v>
      </c>
      <c r="I132" s="187">
        <v>548.80300999999997</v>
      </c>
      <c r="J132" s="187">
        <v>1195.6869300000001</v>
      </c>
      <c r="K132" s="187">
        <v>194.05473000000001</v>
      </c>
      <c r="L132" s="187">
        <v>8.0613100000000006</v>
      </c>
      <c r="M132" s="187">
        <v>385.94153</v>
      </c>
      <c r="N132" s="187">
        <v>96.723640000000003</v>
      </c>
      <c r="O132" s="187">
        <v>1869.11655</v>
      </c>
      <c r="P132" s="187">
        <v>22.743849999999998</v>
      </c>
      <c r="Q132" s="187">
        <v>0</v>
      </c>
      <c r="R132" s="187">
        <v>203.36699999999999</v>
      </c>
      <c r="S132" s="187">
        <v>90.938999999999993</v>
      </c>
      <c r="T132" s="187">
        <v>87.573329999999999</v>
      </c>
      <c r="U132" s="285">
        <f t="shared" si="1"/>
        <v>40.623080000000002</v>
      </c>
      <c r="V132" s="285">
        <f t="shared" si="2"/>
        <v>10.8415</v>
      </c>
      <c r="W132" s="285">
        <f t="shared" si="3"/>
        <v>49.820450000000001</v>
      </c>
      <c r="X132" s="285">
        <f t="shared" si="4"/>
        <v>458.65100000000007</v>
      </c>
      <c r="Y132" s="285">
        <f t="shared" si="5"/>
        <v>890.98527000000013</v>
      </c>
      <c r="Z132" s="285">
        <f t="shared" si="6"/>
        <v>548.80300999999997</v>
      </c>
      <c r="AA132" s="285">
        <f t="shared" si="7"/>
        <v>1195.6869300000001</v>
      </c>
      <c r="AB132" s="285">
        <f t="shared" si="8"/>
        <v>194.05473000000001</v>
      </c>
      <c r="AC132" s="285">
        <f t="shared" si="9"/>
        <v>8.0613100000000006</v>
      </c>
      <c r="AD132" s="285">
        <f t="shared" si="10"/>
        <v>385.94153</v>
      </c>
      <c r="AE132" s="285">
        <f t="shared" si="11"/>
        <v>96.723640000000003</v>
      </c>
      <c r="AF132" s="285">
        <f t="shared" si="12"/>
        <v>1869.11655</v>
      </c>
      <c r="AG132" s="285">
        <f t="shared" si="13"/>
        <v>22.743849999999998</v>
      </c>
      <c r="AH132" s="285">
        <f t="shared" si="14"/>
        <v>0</v>
      </c>
      <c r="AI132" s="285">
        <f t="shared" si="15"/>
        <v>203.36699999999999</v>
      </c>
      <c r="AJ132" s="285">
        <f t="shared" si="16"/>
        <v>90.938999999999993</v>
      </c>
      <c r="AK132" s="285">
        <f t="shared" si="17"/>
        <v>87.573329999999999</v>
      </c>
    </row>
    <row r="133" spans="3:37">
      <c r="C133" s="186" t="s">
        <v>713</v>
      </c>
      <c r="D133" s="187">
        <v>39.641149999999996</v>
      </c>
      <c r="E133" s="187">
        <v>10.841600000000001</v>
      </c>
      <c r="F133" s="187">
        <v>49.361229999999999</v>
      </c>
      <c r="G133" s="187">
        <v>458.43299999999999</v>
      </c>
      <c r="H133" s="187">
        <v>889.06566999999995</v>
      </c>
      <c r="I133" s="187">
        <v>548.23448000000008</v>
      </c>
      <c r="J133" s="187">
        <v>1190.0315900000001</v>
      </c>
      <c r="K133" s="187">
        <v>194.14814000000001</v>
      </c>
      <c r="L133" s="187">
        <v>8.0466300000000004</v>
      </c>
      <c r="M133" s="187">
        <v>385.64322000000004</v>
      </c>
      <c r="N133" s="187">
        <v>102.77553</v>
      </c>
      <c r="O133" s="187">
        <v>1878.4224700000002</v>
      </c>
      <c r="P133" s="187">
        <v>22.744309999999999</v>
      </c>
      <c r="Q133" s="187">
        <v>0</v>
      </c>
      <c r="R133" s="187">
        <v>203.33</v>
      </c>
      <c r="S133" s="187">
        <v>91.019000000000005</v>
      </c>
      <c r="T133" s="187">
        <v>87.537369999999996</v>
      </c>
      <c r="U133" s="285">
        <f t="shared" si="1"/>
        <v>39.641149999999996</v>
      </c>
      <c r="V133" s="285">
        <f t="shared" si="2"/>
        <v>10.841600000000001</v>
      </c>
      <c r="W133" s="285">
        <f t="shared" si="3"/>
        <v>49.361229999999999</v>
      </c>
      <c r="X133" s="285">
        <f t="shared" si="4"/>
        <v>458.43299999999999</v>
      </c>
      <c r="Y133" s="285">
        <f t="shared" si="5"/>
        <v>889.06566999999995</v>
      </c>
      <c r="Z133" s="285">
        <f t="shared" si="6"/>
        <v>548.23448000000008</v>
      </c>
      <c r="AA133" s="285">
        <f t="shared" si="7"/>
        <v>1190.0315900000001</v>
      </c>
      <c r="AB133" s="285">
        <f t="shared" si="8"/>
        <v>194.14814000000001</v>
      </c>
      <c r="AC133" s="285">
        <f t="shared" si="9"/>
        <v>8.0466300000000004</v>
      </c>
      <c r="AD133" s="285">
        <f t="shared" si="10"/>
        <v>385.64322000000004</v>
      </c>
      <c r="AE133" s="285">
        <f t="shared" si="11"/>
        <v>102.77553</v>
      </c>
      <c r="AF133" s="285">
        <f t="shared" si="12"/>
        <v>1878.4224700000002</v>
      </c>
      <c r="AG133" s="285">
        <f t="shared" si="13"/>
        <v>22.744309999999999</v>
      </c>
      <c r="AH133" s="285">
        <f t="shared" si="14"/>
        <v>0</v>
      </c>
      <c r="AI133" s="285">
        <f t="shared" si="15"/>
        <v>203.33</v>
      </c>
      <c r="AJ133" s="285">
        <f t="shared" si="16"/>
        <v>91.019000000000005</v>
      </c>
      <c r="AK133" s="285">
        <f t="shared" si="17"/>
        <v>87.537369999999996</v>
      </c>
    </row>
    <row r="134" spans="3:37">
      <c r="C134" s="186" t="s">
        <v>714</v>
      </c>
      <c r="D134" s="187">
        <v>40.65842</v>
      </c>
      <c r="E134" s="187">
        <v>10.840400000000001</v>
      </c>
      <c r="F134" s="187">
        <v>49.231929999999998</v>
      </c>
      <c r="G134" s="187">
        <v>458.64800000000002</v>
      </c>
      <c r="H134" s="187">
        <v>890.12490999999989</v>
      </c>
      <c r="I134" s="187">
        <v>546.93169</v>
      </c>
      <c r="J134" s="187">
        <v>1184.86943</v>
      </c>
      <c r="K134" s="187">
        <v>193.59545</v>
      </c>
      <c r="L134" s="187">
        <v>8.0370600000000003</v>
      </c>
      <c r="M134" s="187">
        <v>385.21647000000002</v>
      </c>
      <c r="N134" s="187">
        <v>99.1477</v>
      </c>
      <c r="O134" s="187">
        <v>1868.6425499999996</v>
      </c>
      <c r="P134" s="187">
        <v>22.743259999999999</v>
      </c>
      <c r="Q134" s="187">
        <v>0</v>
      </c>
      <c r="R134" s="187">
        <v>202.744</v>
      </c>
      <c r="S134" s="187">
        <v>90.897000000000006</v>
      </c>
      <c r="T134" s="187">
        <v>87.504769999999994</v>
      </c>
      <c r="U134" s="285">
        <f t="shared" si="1"/>
        <v>40.65842</v>
      </c>
      <c r="V134" s="285">
        <f t="shared" si="2"/>
        <v>10.840400000000001</v>
      </c>
      <c r="W134" s="285">
        <f t="shared" si="3"/>
        <v>49.231929999999998</v>
      </c>
      <c r="X134" s="285">
        <f t="shared" si="4"/>
        <v>458.64800000000002</v>
      </c>
      <c r="Y134" s="285">
        <f t="shared" si="5"/>
        <v>890.12490999999989</v>
      </c>
      <c r="Z134" s="285">
        <f t="shared" si="6"/>
        <v>546.93169</v>
      </c>
      <c r="AA134" s="285">
        <f t="shared" si="7"/>
        <v>1184.86943</v>
      </c>
      <c r="AB134" s="285">
        <f t="shared" si="8"/>
        <v>193.59545</v>
      </c>
      <c r="AC134" s="285">
        <f t="shared" si="9"/>
        <v>8.0370600000000003</v>
      </c>
      <c r="AD134" s="285">
        <f t="shared" si="10"/>
        <v>385.21647000000002</v>
      </c>
      <c r="AE134" s="285">
        <f t="shared" si="11"/>
        <v>99.1477</v>
      </c>
      <c r="AF134" s="285">
        <f t="shared" si="12"/>
        <v>1868.6425499999996</v>
      </c>
      <c r="AG134" s="285">
        <f t="shared" si="13"/>
        <v>22.743259999999999</v>
      </c>
      <c r="AH134" s="285">
        <f t="shared" si="14"/>
        <v>0</v>
      </c>
      <c r="AI134" s="285">
        <f t="shared" si="15"/>
        <v>202.744</v>
      </c>
      <c r="AJ134" s="285">
        <f t="shared" si="16"/>
        <v>90.897000000000006</v>
      </c>
      <c r="AK134" s="285">
        <f t="shared" si="17"/>
        <v>87.504769999999994</v>
      </c>
    </row>
    <row r="135" spans="3:37">
      <c r="C135" s="186" t="s">
        <v>715</v>
      </c>
      <c r="D135" s="187">
        <v>40.841679999999997</v>
      </c>
      <c r="E135" s="187">
        <v>10.841700000000001</v>
      </c>
      <c r="F135" s="187">
        <v>49.464730000000003</v>
      </c>
      <c r="G135" s="187">
        <v>458.49699999999996</v>
      </c>
      <c r="H135" s="187">
        <v>893.06305000000009</v>
      </c>
      <c r="I135" s="187">
        <v>549.45794000000001</v>
      </c>
      <c r="J135" s="187">
        <v>1184.97839</v>
      </c>
      <c r="K135" s="187">
        <v>194.70711</v>
      </c>
      <c r="L135" s="187">
        <v>8.0575100000000006</v>
      </c>
      <c r="M135" s="187">
        <v>385.35124999999999</v>
      </c>
      <c r="N135" s="187">
        <v>95.819580000000002</v>
      </c>
      <c r="O135" s="187">
        <v>1902.5342599999999</v>
      </c>
      <c r="P135" s="187">
        <v>22.74333</v>
      </c>
      <c r="Q135" s="187">
        <v>0</v>
      </c>
      <c r="R135" s="187">
        <v>203.68199999999999</v>
      </c>
      <c r="S135" s="187">
        <v>90.891999999999996</v>
      </c>
      <c r="T135" s="187">
        <v>87.565899999999999</v>
      </c>
      <c r="U135" s="285">
        <f t="shared" si="1"/>
        <v>40.841679999999997</v>
      </c>
      <c r="V135" s="285">
        <f t="shared" si="2"/>
        <v>10.841700000000001</v>
      </c>
      <c r="W135" s="285">
        <f t="shared" si="3"/>
        <v>49.464730000000003</v>
      </c>
      <c r="X135" s="285">
        <f t="shared" si="4"/>
        <v>458.49699999999996</v>
      </c>
      <c r="Y135" s="285">
        <f t="shared" si="5"/>
        <v>893.06305000000009</v>
      </c>
      <c r="Z135" s="285">
        <f t="shared" si="6"/>
        <v>549.45794000000001</v>
      </c>
      <c r="AA135" s="285">
        <f t="shared" si="7"/>
        <v>1184.97839</v>
      </c>
      <c r="AB135" s="285">
        <f t="shared" si="8"/>
        <v>194.70711</v>
      </c>
      <c r="AC135" s="285">
        <f t="shared" si="9"/>
        <v>8.0575100000000006</v>
      </c>
      <c r="AD135" s="285">
        <f t="shared" si="10"/>
        <v>385.35124999999999</v>
      </c>
      <c r="AE135" s="285">
        <f t="shared" si="11"/>
        <v>95.819580000000002</v>
      </c>
      <c r="AF135" s="285">
        <f t="shared" si="12"/>
        <v>1902.5342599999999</v>
      </c>
      <c r="AG135" s="285">
        <f t="shared" si="13"/>
        <v>22.74333</v>
      </c>
      <c r="AH135" s="285">
        <f t="shared" si="14"/>
        <v>0</v>
      </c>
      <c r="AI135" s="285">
        <f t="shared" si="15"/>
        <v>203.68199999999999</v>
      </c>
      <c r="AJ135" s="285">
        <f t="shared" si="16"/>
        <v>90.891999999999996</v>
      </c>
      <c r="AK135" s="285">
        <f t="shared" si="17"/>
        <v>87.565899999999999</v>
      </c>
    </row>
    <row r="136" spans="3:37">
      <c r="C136" s="186" t="s">
        <v>716</v>
      </c>
      <c r="D136" s="187">
        <v>40.727879999999999</v>
      </c>
      <c r="E136" s="187">
        <v>10.841100000000001</v>
      </c>
      <c r="F136" s="187">
        <v>49.444569999999999</v>
      </c>
      <c r="G136" s="187">
        <v>458.04600000000005</v>
      </c>
      <c r="H136" s="187">
        <v>893.72195999999997</v>
      </c>
      <c r="I136" s="187">
        <v>549.40100000000007</v>
      </c>
      <c r="J136" s="187">
        <v>1187.4107300000001</v>
      </c>
      <c r="K136" s="187">
        <v>195.56808000000001</v>
      </c>
      <c r="L136" s="187">
        <v>8.1570199999999993</v>
      </c>
      <c r="M136" s="187">
        <v>385.7568</v>
      </c>
      <c r="N136" s="187">
        <v>96.44744</v>
      </c>
      <c r="O136" s="187">
        <v>1943.7922700000006</v>
      </c>
      <c r="P136" s="187">
        <v>22.743770000000001</v>
      </c>
      <c r="Q136" s="187">
        <v>0</v>
      </c>
      <c r="R136" s="187">
        <v>203.67399999999998</v>
      </c>
      <c r="S136" s="187">
        <v>90.867000000000004</v>
      </c>
      <c r="T136" s="187">
        <v>87.550479999999993</v>
      </c>
      <c r="U136" s="285">
        <f t="shared" si="1"/>
        <v>40.727879999999999</v>
      </c>
      <c r="V136" s="285">
        <f t="shared" si="2"/>
        <v>10.841100000000001</v>
      </c>
      <c r="W136" s="285">
        <f t="shared" si="3"/>
        <v>49.444569999999999</v>
      </c>
      <c r="X136" s="285">
        <f t="shared" si="4"/>
        <v>458.04600000000005</v>
      </c>
      <c r="Y136" s="285">
        <f t="shared" si="5"/>
        <v>893.72195999999997</v>
      </c>
      <c r="Z136" s="285">
        <f t="shared" si="6"/>
        <v>549.40100000000007</v>
      </c>
      <c r="AA136" s="285">
        <f t="shared" si="7"/>
        <v>1187.4107300000001</v>
      </c>
      <c r="AB136" s="285">
        <f t="shared" si="8"/>
        <v>195.56808000000001</v>
      </c>
      <c r="AC136" s="285">
        <f t="shared" si="9"/>
        <v>8.1570199999999993</v>
      </c>
      <c r="AD136" s="285">
        <f t="shared" si="10"/>
        <v>385.7568</v>
      </c>
      <c r="AE136" s="285">
        <f t="shared" si="11"/>
        <v>96.44744</v>
      </c>
      <c r="AF136" s="285">
        <f t="shared" si="12"/>
        <v>1943.7922700000006</v>
      </c>
      <c r="AG136" s="285">
        <f t="shared" si="13"/>
        <v>22.743770000000001</v>
      </c>
      <c r="AH136" s="285">
        <f t="shared" si="14"/>
        <v>0</v>
      </c>
      <c r="AI136" s="285">
        <f t="shared" si="15"/>
        <v>203.67399999999998</v>
      </c>
      <c r="AJ136" s="285">
        <f t="shared" si="16"/>
        <v>90.867000000000004</v>
      </c>
      <c r="AK136" s="285">
        <f t="shared" si="17"/>
        <v>87.550479999999993</v>
      </c>
    </row>
    <row r="137" spans="3:37">
      <c r="C137" s="186" t="s">
        <v>717</v>
      </c>
      <c r="D137" s="187">
        <v>40.559460000000001</v>
      </c>
      <c r="E137" s="187">
        <v>10.8422</v>
      </c>
      <c r="F137" s="187">
        <v>49.361800000000002</v>
      </c>
      <c r="G137" s="187">
        <v>458.21600000000001</v>
      </c>
      <c r="H137" s="187">
        <v>892.12437999999997</v>
      </c>
      <c r="I137" s="187">
        <v>547.62599999999998</v>
      </c>
      <c r="J137" s="187">
        <v>1190.76251</v>
      </c>
      <c r="K137" s="187">
        <v>195.49959000000001</v>
      </c>
      <c r="L137" s="187">
        <v>8.2832000000000008</v>
      </c>
      <c r="M137" s="187">
        <v>385.05516999999998</v>
      </c>
      <c r="N137" s="187">
        <v>101.202</v>
      </c>
      <c r="O137" s="187">
        <v>1880.2460800000008</v>
      </c>
      <c r="P137" s="187">
        <v>22.744780000000002</v>
      </c>
      <c r="Q137" s="187">
        <v>0</v>
      </c>
      <c r="R137" s="187">
        <v>202.94400000000002</v>
      </c>
      <c r="S137" s="187">
        <v>90.89</v>
      </c>
      <c r="T137" s="187">
        <v>87.540809999999993</v>
      </c>
      <c r="U137" s="285">
        <f t="shared" si="1"/>
        <v>40.559460000000001</v>
      </c>
      <c r="V137" s="285">
        <f t="shared" si="2"/>
        <v>10.8422</v>
      </c>
      <c r="W137" s="285">
        <f t="shared" si="3"/>
        <v>49.361800000000002</v>
      </c>
      <c r="X137" s="285">
        <f t="shared" si="4"/>
        <v>458.21600000000001</v>
      </c>
      <c r="Y137" s="285">
        <f t="shared" si="5"/>
        <v>892.12437999999997</v>
      </c>
      <c r="Z137" s="285">
        <f t="shared" si="6"/>
        <v>547.62599999999998</v>
      </c>
      <c r="AA137" s="285">
        <f t="shared" si="7"/>
        <v>1190.76251</v>
      </c>
      <c r="AB137" s="285">
        <f t="shared" si="8"/>
        <v>195.49959000000001</v>
      </c>
      <c r="AC137" s="285">
        <f t="shared" si="9"/>
        <v>8.2832000000000008</v>
      </c>
      <c r="AD137" s="285">
        <f t="shared" si="10"/>
        <v>385.05516999999998</v>
      </c>
      <c r="AE137" s="285">
        <f t="shared" si="11"/>
        <v>101.202</v>
      </c>
      <c r="AF137" s="285">
        <f t="shared" si="12"/>
        <v>1880.2460800000008</v>
      </c>
      <c r="AG137" s="285">
        <f t="shared" si="13"/>
        <v>22.744780000000002</v>
      </c>
      <c r="AH137" s="285">
        <f t="shared" si="14"/>
        <v>0</v>
      </c>
      <c r="AI137" s="285">
        <f t="shared" si="15"/>
        <v>202.94400000000002</v>
      </c>
      <c r="AJ137" s="285">
        <f t="shared" si="16"/>
        <v>90.89</v>
      </c>
      <c r="AK137" s="285">
        <f t="shared" si="17"/>
        <v>87.540809999999993</v>
      </c>
    </row>
    <row r="138" spans="3:37">
      <c r="C138" s="186" t="s">
        <v>718</v>
      </c>
      <c r="D138" s="187">
        <v>40.701839999999997</v>
      </c>
      <c r="E138" s="187">
        <v>10.8416</v>
      </c>
      <c r="F138" s="187">
        <v>49.333320000000001</v>
      </c>
      <c r="G138" s="187">
        <v>458.19499999999999</v>
      </c>
      <c r="H138" s="187">
        <v>892.55568999999991</v>
      </c>
      <c r="I138" s="187">
        <v>548.77492000000007</v>
      </c>
      <c r="J138" s="187">
        <v>1189.5867000000001</v>
      </c>
      <c r="K138" s="187">
        <v>194.34661</v>
      </c>
      <c r="L138" s="187">
        <v>8.3443699999999996</v>
      </c>
      <c r="M138" s="187">
        <v>385.40539000000001</v>
      </c>
      <c r="N138" s="187">
        <v>98.172330000000002</v>
      </c>
      <c r="O138" s="187">
        <v>1937.7652799999996</v>
      </c>
      <c r="P138" s="187">
        <v>22.744869999999999</v>
      </c>
      <c r="Q138" s="187">
        <v>3.5979999999999999</v>
      </c>
      <c r="R138" s="187">
        <v>203.41200000000001</v>
      </c>
      <c r="S138" s="187">
        <v>90.92</v>
      </c>
      <c r="T138" s="187">
        <v>87.591489999999993</v>
      </c>
      <c r="U138" s="285">
        <f t="shared" si="1"/>
        <v>40.701839999999997</v>
      </c>
      <c r="V138" s="285">
        <f t="shared" si="2"/>
        <v>10.8416</v>
      </c>
      <c r="W138" s="285">
        <f t="shared" si="3"/>
        <v>49.333320000000001</v>
      </c>
      <c r="X138" s="285">
        <f t="shared" si="4"/>
        <v>458.19499999999999</v>
      </c>
      <c r="Y138" s="285">
        <f t="shared" si="5"/>
        <v>892.55568999999991</v>
      </c>
      <c r="Z138" s="285">
        <f t="shared" si="6"/>
        <v>548.77492000000007</v>
      </c>
      <c r="AA138" s="285">
        <f t="shared" si="7"/>
        <v>1189.5867000000001</v>
      </c>
      <c r="AB138" s="285">
        <f t="shared" si="8"/>
        <v>194.34661</v>
      </c>
      <c r="AC138" s="285">
        <f t="shared" si="9"/>
        <v>8.3443699999999996</v>
      </c>
      <c r="AD138" s="285">
        <f t="shared" si="10"/>
        <v>385.40539000000001</v>
      </c>
      <c r="AE138" s="285">
        <f t="shared" si="11"/>
        <v>98.172330000000002</v>
      </c>
      <c r="AF138" s="285">
        <f t="shared" si="12"/>
        <v>1937.7652799999996</v>
      </c>
      <c r="AG138" s="285">
        <f t="shared" si="13"/>
        <v>22.744869999999999</v>
      </c>
      <c r="AH138" s="285">
        <f t="shared" si="14"/>
        <v>3.5979999999999999</v>
      </c>
      <c r="AI138" s="285">
        <f t="shared" si="15"/>
        <v>203.41200000000001</v>
      </c>
      <c r="AJ138" s="285">
        <f t="shared" si="16"/>
        <v>90.92</v>
      </c>
      <c r="AK138" s="285">
        <f t="shared" si="17"/>
        <v>87.591489999999993</v>
      </c>
    </row>
    <row r="139" spans="3:37">
      <c r="C139" s="186" t="s">
        <v>719</v>
      </c>
      <c r="D139" s="187">
        <v>39.413579999999996</v>
      </c>
      <c r="E139" s="187">
        <v>10.8415</v>
      </c>
      <c r="F139" s="187">
        <v>49.72099</v>
      </c>
      <c r="G139" s="187">
        <v>457.92900000000003</v>
      </c>
      <c r="H139" s="187">
        <v>893.11187000000007</v>
      </c>
      <c r="I139" s="187">
        <v>548.64391999999998</v>
      </c>
      <c r="J139" s="187">
        <v>1188.6684700000001</v>
      </c>
      <c r="K139" s="187">
        <v>193.31483</v>
      </c>
      <c r="L139" s="187">
        <v>7.9276600000000004</v>
      </c>
      <c r="M139" s="187">
        <v>385.16895</v>
      </c>
      <c r="N139" s="187">
        <v>94.44147000000001</v>
      </c>
      <c r="O139" s="187">
        <v>2003.71901</v>
      </c>
      <c r="P139" s="187">
        <v>22.743369999999999</v>
      </c>
      <c r="Q139" s="187">
        <v>6.6758100000000002</v>
      </c>
      <c r="R139" s="187">
        <v>203.303</v>
      </c>
      <c r="S139" s="187">
        <v>90.929000000000002</v>
      </c>
      <c r="T139" s="187">
        <v>87.530429999999996</v>
      </c>
      <c r="U139" s="285">
        <f t="shared" si="1"/>
        <v>39.413579999999996</v>
      </c>
      <c r="V139" s="285">
        <f t="shared" si="2"/>
        <v>10.8415</v>
      </c>
      <c r="W139" s="285">
        <f t="shared" si="3"/>
        <v>49.72099</v>
      </c>
      <c r="X139" s="285">
        <f t="shared" si="4"/>
        <v>457.92900000000003</v>
      </c>
      <c r="Y139" s="285">
        <f t="shared" si="5"/>
        <v>893.11187000000007</v>
      </c>
      <c r="Z139" s="285">
        <f t="shared" si="6"/>
        <v>548.64391999999998</v>
      </c>
      <c r="AA139" s="285">
        <f t="shared" si="7"/>
        <v>1188.6684700000001</v>
      </c>
      <c r="AB139" s="285">
        <f t="shared" si="8"/>
        <v>193.31483</v>
      </c>
      <c r="AC139" s="285">
        <f t="shared" si="9"/>
        <v>7.9276600000000004</v>
      </c>
      <c r="AD139" s="285">
        <f t="shared" si="10"/>
        <v>385.16895</v>
      </c>
      <c r="AE139" s="285">
        <f t="shared" si="11"/>
        <v>94.44147000000001</v>
      </c>
      <c r="AF139" s="285">
        <f t="shared" si="12"/>
        <v>2003.71901</v>
      </c>
      <c r="AG139" s="285">
        <f t="shared" si="13"/>
        <v>22.743369999999999</v>
      </c>
      <c r="AH139" s="285">
        <f t="shared" si="14"/>
        <v>6.6758100000000002</v>
      </c>
      <c r="AI139" s="285">
        <f t="shared" si="15"/>
        <v>203.303</v>
      </c>
      <c r="AJ139" s="285">
        <f t="shared" si="16"/>
        <v>90.929000000000002</v>
      </c>
      <c r="AK139" s="285">
        <f t="shared" si="17"/>
        <v>87.530429999999996</v>
      </c>
    </row>
    <row r="140" spans="3:37">
      <c r="C140" s="186" t="s">
        <v>720</v>
      </c>
      <c r="D140" s="187">
        <v>39.786529999999999</v>
      </c>
      <c r="E140" s="187">
        <v>10.841900000000001</v>
      </c>
      <c r="F140" s="187">
        <v>49.327120000000001</v>
      </c>
      <c r="G140" s="187">
        <v>457.88</v>
      </c>
      <c r="H140" s="187">
        <v>890.08024000000012</v>
      </c>
      <c r="I140" s="187">
        <v>546.95650000000001</v>
      </c>
      <c r="J140" s="187">
        <v>1191.1268100000002</v>
      </c>
      <c r="K140" s="187">
        <v>192.90373</v>
      </c>
      <c r="L140" s="187">
        <v>7.1269499999999999</v>
      </c>
      <c r="M140" s="187">
        <v>384.78548000000001</v>
      </c>
      <c r="N140" s="187">
        <v>91.417870000000008</v>
      </c>
      <c r="O140" s="187">
        <v>1950.4119099999996</v>
      </c>
      <c r="P140" s="187">
        <v>22.745400000000004</v>
      </c>
      <c r="Q140" s="187">
        <v>16.357189999999999</v>
      </c>
      <c r="R140" s="187">
        <v>202.69200000000001</v>
      </c>
      <c r="S140" s="187">
        <v>90.94</v>
      </c>
      <c r="T140" s="187">
        <v>87.55077</v>
      </c>
      <c r="U140" s="285">
        <f t="shared" si="1"/>
        <v>39.786529999999999</v>
      </c>
      <c r="V140" s="285">
        <f t="shared" si="2"/>
        <v>10.841900000000001</v>
      </c>
      <c r="W140" s="285">
        <f t="shared" si="3"/>
        <v>49.327120000000001</v>
      </c>
      <c r="X140" s="285">
        <f t="shared" si="4"/>
        <v>457.88</v>
      </c>
      <c r="Y140" s="285">
        <f t="shared" si="5"/>
        <v>890.08024000000012</v>
      </c>
      <c r="Z140" s="285">
        <f t="shared" si="6"/>
        <v>546.95650000000001</v>
      </c>
      <c r="AA140" s="285">
        <f t="shared" si="7"/>
        <v>1191.1268100000002</v>
      </c>
      <c r="AB140" s="285">
        <f t="shared" si="8"/>
        <v>192.90373</v>
      </c>
      <c r="AC140" s="285">
        <f t="shared" si="9"/>
        <v>7.1269499999999999</v>
      </c>
      <c r="AD140" s="285">
        <f t="shared" si="10"/>
        <v>384.78548000000001</v>
      </c>
      <c r="AE140" s="285">
        <f t="shared" si="11"/>
        <v>91.417870000000008</v>
      </c>
      <c r="AF140" s="285">
        <f t="shared" si="12"/>
        <v>1950.4119099999996</v>
      </c>
      <c r="AG140" s="285">
        <f t="shared" si="13"/>
        <v>22.745400000000004</v>
      </c>
      <c r="AH140" s="285">
        <f t="shared" si="14"/>
        <v>16.357189999999999</v>
      </c>
      <c r="AI140" s="285">
        <f t="shared" si="15"/>
        <v>202.69200000000001</v>
      </c>
      <c r="AJ140" s="285">
        <f t="shared" si="16"/>
        <v>90.94</v>
      </c>
      <c r="AK140" s="285">
        <f t="shared" si="17"/>
        <v>87.55077</v>
      </c>
    </row>
    <row r="141" spans="3:37">
      <c r="C141" s="186" t="s">
        <v>721</v>
      </c>
      <c r="D141" s="187">
        <v>40.792159999999996</v>
      </c>
      <c r="E141" s="187">
        <v>10.841700000000001</v>
      </c>
      <c r="F141" s="187">
        <v>49.133710000000001</v>
      </c>
      <c r="G141" s="187">
        <v>457.72500000000002</v>
      </c>
      <c r="H141" s="187">
        <v>893.2977699999999</v>
      </c>
      <c r="I141" s="187">
        <v>548.75085000000001</v>
      </c>
      <c r="J141" s="187">
        <v>1188.6744499999998</v>
      </c>
      <c r="K141" s="187">
        <v>193.83178000000001</v>
      </c>
      <c r="L141" s="187">
        <v>7.21448</v>
      </c>
      <c r="M141" s="187">
        <v>385.34852999999998</v>
      </c>
      <c r="N141" s="187">
        <v>81.67407</v>
      </c>
      <c r="O141" s="187">
        <v>1957.8370500000008</v>
      </c>
      <c r="P141" s="187">
        <v>22.745719999999999</v>
      </c>
      <c r="Q141" s="187">
        <v>24.445160000000001</v>
      </c>
      <c r="R141" s="187">
        <v>203.27</v>
      </c>
      <c r="S141" s="187">
        <v>90.944000000000003</v>
      </c>
      <c r="T141" s="187">
        <v>87.581710000000001</v>
      </c>
      <c r="U141" s="285">
        <f t="shared" si="1"/>
        <v>40.792159999999996</v>
      </c>
      <c r="V141" s="285">
        <f t="shared" si="2"/>
        <v>10.841700000000001</v>
      </c>
      <c r="W141" s="285">
        <f t="shared" si="3"/>
        <v>49.133710000000001</v>
      </c>
      <c r="X141" s="285">
        <f t="shared" si="4"/>
        <v>457.72500000000002</v>
      </c>
      <c r="Y141" s="285">
        <f t="shared" si="5"/>
        <v>893.2977699999999</v>
      </c>
      <c r="Z141" s="285">
        <f t="shared" si="6"/>
        <v>548.75085000000001</v>
      </c>
      <c r="AA141" s="285">
        <f t="shared" si="7"/>
        <v>1188.6744499999998</v>
      </c>
      <c r="AB141" s="285">
        <f t="shared" si="8"/>
        <v>193.83178000000001</v>
      </c>
      <c r="AC141" s="285">
        <f t="shared" si="9"/>
        <v>7.21448</v>
      </c>
      <c r="AD141" s="285">
        <f t="shared" si="10"/>
        <v>385.34852999999998</v>
      </c>
      <c r="AE141" s="285">
        <f t="shared" si="11"/>
        <v>81.67407</v>
      </c>
      <c r="AF141" s="285">
        <f t="shared" si="12"/>
        <v>1957.8370500000008</v>
      </c>
      <c r="AG141" s="285">
        <f t="shared" si="13"/>
        <v>22.745719999999999</v>
      </c>
      <c r="AH141" s="285">
        <f t="shared" si="14"/>
        <v>24.445160000000001</v>
      </c>
      <c r="AI141" s="285">
        <f t="shared" si="15"/>
        <v>203.27</v>
      </c>
      <c r="AJ141" s="285">
        <f t="shared" si="16"/>
        <v>90.944000000000003</v>
      </c>
      <c r="AK141" s="285">
        <f t="shared" si="17"/>
        <v>87.581710000000001</v>
      </c>
    </row>
    <row r="142" spans="3:37">
      <c r="C142" s="186" t="s">
        <v>722</v>
      </c>
      <c r="D142" s="187">
        <v>40.689070000000001</v>
      </c>
      <c r="E142" s="187">
        <v>10.8414</v>
      </c>
      <c r="F142" s="187">
        <v>50.626019999999997</v>
      </c>
      <c r="G142" s="187">
        <v>458.00700000000001</v>
      </c>
      <c r="H142" s="187">
        <v>890.30065000000002</v>
      </c>
      <c r="I142" s="187">
        <v>545.95946000000004</v>
      </c>
      <c r="J142" s="187">
        <v>1187.10438</v>
      </c>
      <c r="K142" s="187">
        <v>194.46008</v>
      </c>
      <c r="L142" s="187">
        <v>7.7423900000000003</v>
      </c>
      <c r="M142" s="187">
        <v>384.14526999999998</v>
      </c>
      <c r="N142" s="187">
        <v>79.754249999999999</v>
      </c>
      <c r="O142" s="187">
        <v>1947.2946500000005</v>
      </c>
      <c r="P142" s="187">
        <v>22.744119999999999</v>
      </c>
      <c r="Q142" s="187">
        <v>38.167210000000004</v>
      </c>
      <c r="R142" s="187">
        <v>202.32999999999998</v>
      </c>
      <c r="S142" s="187">
        <v>90.927000000000007</v>
      </c>
      <c r="T142" s="187">
        <v>87.51979</v>
      </c>
      <c r="U142" s="285">
        <f t="shared" si="1"/>
        <v>40.689070000000001</v>
      </c>
      <c r="V142" s="285">
        <f t="shared" si="2"/>
        <v>10.8414</v>
      </c>
      <c r="W142" s="285">
        <f t="shared" si="3"/>
        <v>50.626019999999997</v>
      </c>
      <c r="X142" s="285">
        <f t="shared" si="4"/>
        <v>458.00700000000001</v>
      </c>
      <c r="Y142" s="285">
        <f t="shared" si="5"/>
        <v>890.30065000000002</v>
      </c>
      <c r="Z142" s="285">
        <f t="shared" si="6"/>
        <v>545.95946000000004</v>
      </c>
      <c r="AA142" s="285">
        <f t="shared" si="7"/>
        <v>1187.10438</v>
      </c>
      <c r="AB142" s="285">
        <f t="shared" si="8"/>
        <v>194.46008</v>
      </c>
      <c r="AC142" s="285">
        <f t="shared" si="9"/>
        <v>7.7423900000000003</v>
      </c>
      <c r="AD142" s="285">
        <f t="shared" si="10"/>
        <v>384.14526999999998</v>
      </c>
      <c r="AE142" s="285">
        <f t="shared" si="11"/>
        <v>79.754249999999999</v>
      </c>
      <c r="AF142" s="285">
        <f t="shared" si="12"/>
        <v>1947.2946500000005</v>
      </c>
      <c r="AG142" s="285">
        <f t="shared" si="13"/>
        <v>22.744119999999999</v>
      </c>
      <c r="AH142" s="285">
        <f t="shared" si="14"/>
        <v>38.167210000000004</v>
      </c>
      <c r="AI142" s="285">
        <f t="shared" si="15"/>
        <v>202.32999999999998</v>
      </c>
      <c r="AJ142" s="285">
        <f t="shared" si="16"/>
        <v>90.927000000000007</v>
      </c>
      <c r="AK142" s="285">
        <f t="shared" si="17"/>
        <v>87.51979</v>
      </c>
    </row>
    <row r="143" spans="3:37">
      <c r="C143" s="186" t="s">
        <v>723</v>
      </c>
      <c r="D143" s="187">
        <v>41.105609999999999</v>
      </c>
      <c r="E143" s="187">
        <v>10.842600000000001</v>
      </c>
      <c r="F143" s="187">
        <v>49.362180000000002</v>
      </c>
      <c r="G143" s="187">
        <v>457.69900000000001</v>
      </c>
      <c r="H143" s="187">
        <v>895.14823000000001</v>
      </c>
      <c r="I143" s="187">
        <v>550.31239000000005</v>
      </c>
      <c r="J143" s="187">
        <v>1186.9966100000001</v>
      </c>
      <c r="K143" s="187">
        <v>193.27878000000001</v>
      </c>
      <c r="L143" s="187">
        <v>8.2833199999999998</v>
      </c>
      <c r="M143" s="187">
        <v>385.61266000000001</v>
      </c>
      <c r="N143" s="187">
        <v>76.092250000000007</v>
      </c>
      <c r="O143" s="187">
        <v>1947.6130599999995</v>
      </c>
      <c r="P143" s="187">
        <v>22.742450000000002</v>
      </c>
      <c r="Q143" s="187">
        <v>54.60425</v>
      </c>
      <c r="R143" s="187">
        <v>203.65699999999998</v>
      </c>
      <c r="S143" s="187">
        <v>90.947999999999993</v>
      </c>
      <c r="T143" s="187">
        <v>87.581090000000003</v>
      </c>
      <c r="U143" s="285">
        <f t="shared" si="1"/>
        <v>41.105609999999999</v>
      </c>
      <c r="V143" s="285">
        <f t="shared" si="2"/>
        <v>10.842600000000001</v>
      </c>
      <c r="W143" s="285">
        <f t="shared" si="3"/>
        <v>49.362180000000002</v>
      </c>
      <c r="X143" s="285">
        <f t="shared" si="4"/>
        <v>457.69900000000001</v>
      </c>
      <c r="Y143" s="285">
        <f t="shared" si="5"/>
        <v>895.14823000000001</v>
      </c>
      <c r="Z143" s="285">
        <f t="shared" si="6"/>
        <v>550.31239000000005</v>
      </c>
      <c r="AA143" s="285">
        <f t="shared" si="7"/>
        <v>1186.9966100000001</v>
      </c>
      <c r="AB143" s="285">
        <f t="shared" si="8"/>
        <v>193.27878000000001</v>
      </c>
      <c r="AC143" s="285">
        <f t="shared" si="9"/>
        <v>8.2833199999999998</v>
      </c>
      <c r="AD143" s="285">
        <f t="shared" si="10"/>
        <v>385.61266000000001</v>
      </c>
      <c r="AE143" s="285">
        <f t="shared" si="11"/>
        <v>76.092250000000007</v>
      </c>
      <c r="AF143" s="285">
        <f t="shared" si="12"/>
        <v>1947.6130599999995</v>
      </c>
      <c r="AG143" s="285">
        <f t="shared" si="13"/>
        <v>22.742450000000002</v>
      </c>
      <c r="AH143" s="285">
        <f t="shared" si="14"/>
        <v>54.60425</v>
      </c>
      <c r="AI143" s="285">
        <f t="shared" si="15"/>
        <v>203.65699999999998</v>
      </c>
      <c r="AJ143" s="285">
        <f t="shared" si="16"/>
        <v>90.947999999999993</v>
      </c>
      <c r="AK143" s="285">
        <f t="shared" si="17"/>
        <v>87.581090000000003</v>
      </c>
    </row>
    <row r="144" spans="3:37">
      <c r="C144" s="186" t="s">
        <v>724</v>
      </c>
      <c r="D144" s="187">
        <v>41.22128</v>
      </c>
      <c r="E144" s="187">
        <v>9.4657</v>
      </c>
      <c r="F144" s="187">
        <v>49.162860000000002</v>
      </c>
      <c r="G144" s="187">
        <v>458.11500000000001</v>
      </c>
      <c r="H144" s="187">
        <v>895.57746999999995</v>
      </c>
      <c r="I144" s="187">
        <v>550.13148000000001</v>
      </c>
      <c r="J144" s="187">
        <v>1189.3711799999999</v>
      </c>
      <c r="K144" s="187">
        <v>193.02823000000001</v>
      </c>
      <c r="L144" s="187">
        <v>8.8372799999999998</v>
      </c>
      <c r="M144" s="187">
        <v>385.70119999999997</v>
      </c>
      <c r="N144" s="187">
        <v>71.333200000000005</v>
      </c>
      <c r="O144" s="187">
        <v>2089.4561400000007</v>
      </c>
      <c r="P144" s="187">
        <v>22.74418</v>
      </c>
      <c r="Q144" s="187">
        <v>81.827259999999995</v>
      </c>
      <c r="R144" s="187">
        <v>203.511</v>
      </c>
      <c r="S144" s="187">
        <v>90.957999999999998</v>
      </c>
      <c r="T144" s="187">
        <v>87.602639999999994</v>
      </c>
      <c r="U144" s="285">
        <f t="shared" si="1"/>
        <v>41.22128</v>
      </c>
      <c r="V144" s="285">
        <f t="shared" si="2"/>
        <v>9.4657</v>
      </c>
      <c r="W144" s="285">
        <f t="shared" si="3"/>
        <v>49.162860000000002</v>
      </c>
      <c r="X144" s="285">
        <f t="shared" si="4"/>
        <v>458.11500000000001</v>
      </c>
      <c r="Y144" s="285">
        <f t="shared" si="5"/>
        <v>895.57746999999995</v>
      </c>
      <c r="Z144" s="285">
        <f t="shared" si="6"/>
        <v>550.13148000000001</v>
      </c>
      <c r="AA144" s="285">
        <f t="shared" si="7"/>
        <v>1189.3711799999999</v>
      </c>
      <c r="AB144" s="285">
        <f t="shared" si="8"/>
        <v>193.02823000000001</v>
      </c>
      <c r="AC144" s="285">
        <f t="shared" si="9"/>
        <v>8.8372799999999998</v>
      </c>
      <c r="AD144" s="285">
        <f t="shared" si="10"/>
        <v>385.70119999999997</v>
      </c>
      <c r="AE144" s="285">
        <f t="shared" si="11"/>
        <v>71.333200000000005</v>
      </c>
      <c r="AF144" s="285">
        <f t="shared" si="12"/>
        <v>2089.4561400000007</v>
      </c>
      <c r="AG144" s="285">
        <f t="shared" si="13"/>
        <v>22.74418</v>
      </c>
      <c r="AH144" s="285">
        <f t="shared" si="14"/>
        <v>81.827259999999995</v>
      </c>
      <c r="AI144" s="285">
        <f t="shared" si="15"/>
        <v>203.511</v>
      </c>
      <c r="AJ144" s="285">
        <f t="shared" si="16"/>
        <v>90.957999999999998</v>
      </c>
      <c r="AK144" s="285">
        <f t="shared" si="17"/>
        <v>87.602639999999994</v>
      </c>
    </row>
    <row r="145" spans="3:37">
      <c r="C145" s="186" t="s">
        <v>725</v>
      </c>
      <c r="D145" s="187">
        <v>41.25206</v>
      </c>
      <c r="E145" s="187">
        <v>9.2862999999999989</v>
      </c>
      <c r="F145" s="187">
        <v>49.527850000000001</v>
      </c>
      <c r="G145" s="187">
        <v>458.41899999999998</v>
      </c>
      <c r="H145" s="187">
        <v>894.67806999999993</v>
      </c>
      <c r="I145" s="187">
        <v>549.38981999999999</v>
      </c>
      <c r="J145" s="187">
        <v>1197.1868099999999</v>
      </c>
      <c r="K145" s="187">
        <v>195.01298</v>
      </c>
      <c r="L145" s="187">
        <v>9.0933700000000002</v>
      </c>
      <c r="M145" s="187">
        <v>390.40277000000003</v>
      </c>
      <c r="N145" s="187">
        <v>59.267410000000005</v>
      </c>
      <c r="O145" s="187">
        <v>2070.1911400000008</v>
      </c>
      <c r="P145" s="187">
        <v>22.740840000000002</v>
      </c>
      <c r="Q145" s="187">
        <v>166.2561</v>
      </c>
      <c r="R145" s="187">
        <v>203.20799999999997</v>
      </c>
      <c r="S145" s="187">
        <v>90.93</v>
      </c>
      <c r="T145" s="187">
        <v>87.558620000000005</v>
      </c>
      <c r="U145" s="285">
        <f t="shared" si="1"/>
        <v>41.25206</v>
      </c>
      <c r="V145" s="285">
        <f t="shared" si="2"/>
        <v>9.2862999999999989</v>
      </c>
      <c r="W145" s="285">
        <f t="shared" si="3"/>
        <v>49.527850000000001</v>
      </c>
      <c r="X145" s="285">
        <f t="shared" si="4"/>
        <v>458.41899999999998</v>
      </c>
      <c r="Y145" s="285">
        <f t="shared" si="5"/>
        <v>894.67806999999993</v>
      </c>
      <c r="Z145" s="285">
        <f t="shared" si="6"/>
        <v>549.38981999999999</v>
      </c>
      <c r="AA145" s="285">
        <f t="shared" si="7"/>
        <v>1197.1868099999999</v>
      </c>
      <c r="AB145" s="285">
        <f t="shared" si="8"/>
        <v>195.01298</v>
      </c>
      <c r="AC145" s="285">
        <f t="shared" si="9"/>
        <v>9.0933700000000002</v>
      </c>
      <c r="AD145" s="285">
        <f t="shared" si="10"/>
        <v>390.40277000000003</v>
      </c>
      <c r="AE145" s="285">
        <f t="shared" si="11"/>
        <v>59.267410000000005</v>
      </c>
      <c r="AF145" s="285">
        <f t="shared" si="12"/>
        <v>2070.1911400000008</v>
      </c>
      <c r="AG145" s="285">
        <f t="shared" si="13"/>
        <v>22.740840000000002</v>
      </c>
      <c r="AH145" s="285">
        <f t="shared" si="14"/>
        <v>166.2561</v>
      </c>
      <c r="AI145" s="285">
        <f t="shared" si="15"/>
        <v>203.20799999999997</v>
      </c>
      <c r="AJ145" s="285">
        <f t="shared" si="16"/>
        <v>90.93</v>
      </c>
      <c r="AK145" s="285">
        <f t="shared" si="17"/>
        <v>87.558620000000005</v>
      </c>
    </row>
    <row r="146" spans="3:37">
      <c r="C146" s="186" t="s">
        <v>726</v>
      </c>
      <c r="D146" s="187">
        <v>40.975740000000002</v>
      </c>
      <c r="E146" s="187">
        <v>9.2868999999999993</v>
      </c>
      <c r="F146" s="187">
        <v>51.060310000000001</v>
      </c>
      <c r="G146" s="187">
        <v>458.24699999999996</v>
      </c>
      <c r="H146" s="187">
        <v>890.06369999999993</v>
      </c>
      <c r="I146" s="187">
        <v>560.64727000000005</v>
      </c>
      <c r="J146" s="187">
        <v>1195.1691699999999</v>
      </c>
      <c r="K146" s="187">
        <v>195.28955999999999</v>
      </c>
      <c r="L146" s="187">
        <v>9.3183000000000007</v>
      </c>
      <c r="M146" s="187">
        <v>497.32173</v>
      </c>
      <c r="N146" s="187">
        <v>64.372749999999996</v>
      </c>
      <c r="O146" s="187">
        <v>1909.9531599999991</v>
      </c>
      <c r="P146" s="187">
        <v>22.742010000000001</v>
      </c>
      <c r="Q146" s="187">
        <v>170.90526000000003</v>
      </c>
      <c r="R146" s="187">
        <v>202.5</v>
      </c>
      <c r="S146" s="187">
        <v>90.89</v>
      </c>
      <c r="T146" s="187">
        <v>87.596630000000005</v>
      </c>
      <c r="U146" s="285">
        <f t="shared" si="1"/>
        <v>40.975740000000002</v>
      </c>
      <c r="V146" s="285">
        <f t="shared" si="2"/>
        <v>9.2868999999999993</v>
      </c>
      <c r="W146" s="285">
        <f t="shared" si="3"/>
        <v>51.060310000000001</v>
      </c>
      <c r="X146" s="285">
        <f t="shared" si="4"/>
        <v>458.24699999999996</v>
      </c>
      <c r="Y146" s="285">
        <f t="shared" si="5"/>
        <v>890.06369999999993</v>
      </c>
      <c r="Z146" s="285">
        <f t="shared" si="6"/>
        <v>560.64727000000005</v>
      </c>
      <c r="AA146" s="285">
        <f t="shared" si="7"/>
        <v>1195.1691699999999</v>
      </c>
      <c r="AB146" s="285">
        <f t="shared" si="8"/>
        <v>195.28955999999999</v>
      </c>
      <c r="AC146" s="285">
        <f t="shared" si="9"/>
        <v>9.3183000000000007</v>
      </c>
      <c r="AD146" s="285">
        <f t="shared" si="10"/>
        <v>497.32173</v>
      </c>
      <c r="AE146" s="285">
        <f t="shared" si="11"/>
        <v>64.372749999999996</v>
      </c>
      <c r="AF146" s="285">
        <f t="shared" si="12"/>
        <v>1909.9531599999991</v>
      </c>
      <c r="AG146" s="285">
        <f t="shared" si="13"/>
        <v>22.742010000000001</v>
      </c>
      <c r="AH146" s="285">
        <f t="shared" si="14"/>
        <v>170.90526000000003</v>
      </c>
      <c r="AI146" s="285">
        <f t="shared" si="15"/>
        <v>202.5</v>
      </c>
      <c r="AJ146" s="285">
        <f t="shared" si="16"/>
        <v>90.89</v>
      </c>
      <c r="AK146" s="285">
        <f t="shared" si="17"/>
        <v>87.596630000000005</v>
      </c>
    </row>
    <row r="147" spans="3:37">
      <c r="C147" s="186" t="s">
        <v>727</v>
      </c>
      <c r="D147" s="187">
        <v>41.10998</v>
      </c>
      <c r="E147" s="187">
        <v>9.2873000000000001</v>
      </c>
      <c r="F147" s="187">
        <v>51.927860000000003</v>
      </c>
      <c r="G147" s="187">
        <v>457.91800000000001</v>
      </c>
      <c r="H147" s="187">
        <v>887.27800999999999</v>
      </c>
      <c r="I147" s="187">
        <v>563.17416000000003</v>
      </c>
      <c r="J147" s="187">
        <v>1195.8365899999999</v>
      </c>
      <c r="K147" s="187">
        <v>193.62277</v>
      </c>
      <c r="L147" s="187">
        <v>9.9563199999999998</v>
      </c>
      <c r="M147" s="187">
        <v>575.31495999999993</v>
      </c>
      <c r="N147" s="187">
        <v>69.504829999999998</v>
      </c>
      <c r="O147" s="187">
        <v>1860.3365900000001</v>
      </c>
      <c r="P147" s="187">
        <v>22.742270000000001</v>
      </c>
      <c r="Q147" s="187">
        <v>173.56363999999999</v>
      </c>
      <c r="R147" s="187">
        <v>202.16500000000002</v>
      </c>
      <c r="S147" s="187">
        <v>90.802000000000007</v>
      </c>
      <c r="T147" s="187">
        <v>87.628699999999995</v>
      </c>
      <c r="U147" s="285">
        <f t="shared" si="1"/>
        <v>41.10998</v>
      </c>
      <c r="V147" s="285">
        <f t="shared" si="2"/>
        <v>9.2873000000000001</v>
      </c>
      <c r="W147" s="285">
        <f t="shared" si="3"/>
        <v>51.927860000000003</v>
      </c>
      <c r="X147" s="285">
        <f t="shared" si="4"/>
        <v>457.91800000000001</v>
      </c>
      <c r="Y147" s="285">
        <f t="shared" si="5"/>
        <v>887.27800999999999</v>
      </c>
      <c r="Z147" s="285">
        <f t="shared" si="6"/>
        <v>563.17416000000003</v>
      </c>
      <c r="AA147" s="285">
        <f t="shared" si="7"/>
        <v>1195.8365899999999</v>
      </c>
      <c r="AB147" s="285">
        <f t="shared" si="8"/>
        <v>193.62277</v>
      </c>
      <c r="AC147" s="285">
        <f t="shared" si="9"/>
        <v>9.9563199999999998</v>
      </c>
      <c r="AD147" s="285">
        <f t="shared" si="10"/>
        <v>575.31495999999993</v>
      </c>
      <c r="AE147" s="285">
        <f t="shared" si="11"/>
        <v>69.504829999999998</v>
      </c>
      <c r="AF147" s="285">
        <f t="shared" si="12"/>
        <v>1860.3365900000001</v>
      </c>
      <c r="AG147" s="285">
        <f t="shared" si="13"/>
        <v>22.742270000000001</v>
      </c>
      <c r="AH147" s="285">
        <f t="shared" si="14"/>
        <v>173.56363999999999</v>
      </c>
      <c r="AI147" s="285">
        <f t="shared" si="15"/>
        <v>202.16500000000002</v>
      </c>
      <c r="AJ147" s="285">
        <f t="shared" si="16"/>
        <v>90.802000000000007</v>
      </c>
      <c r="AK147" s="285">
        <f t="shared" si="17"/>
        <v>87.628699999999995</v>
      </c>
    </row>
    <row r="148" spans="3:37">
      <c r="C148" s="186" t="s">
        <v>728</v>
      </c>
      <c r="D148" s="187">
        <v>41.103299999999997</v>
      </c>
      <c r="E148" s="187">
        <v>9.2846999999999991</v>
      </c>
      <c r="F148" s="187">
        <v>51.508450000000003</v>
      </c>
      <c r="G148" s="187">
        <v>457.48599999999999</v>
      </c>
      <c r="H148" s="187">
        <v>890.94245999999998</v>
      </c>
      <c r="I148" s="187">
        <v>564.07463000000007</v>
      </c>
      <c r="J148" s="187">
        <v>1195.0765400000003</v>
      </c>
      <c r="K148" s="187">
        <v>193.1985</v>
      </c>
      <c r="L148" s="187">
        <v>10.36317</v>
      </c>
      <c r="M148" s="187">
        <v>576.41114000000005</v>
      </c>
      <c r="N148" s="187">
        <v>94.254700000000014</v>
      </c>
      <c r="O148" s="187">
        <v>1870.0638999999996</v>
      </c>
      <c r="P148" s="187">
        <v>22.737760000000002</v>
      </c>
      <c r="Q148" s="187">
        <v>229.52758000000003</v>
      </c>
      <c r="R148" s="187">
        <v>202.22300000000001</v>
      </c>
      <c r="S148" s="187">
        <v>90.691000000000003</v>
      </c>
      <c r="T148" s="187">
        <v>87.619349999999997</v>
      </c>
      <c r="U148" s="285">
        <f t="shared" si="1"/>
        <v>41.103299999999997</v>
      </c>
      <c r="V148" s="285">
        <f t="shared" si="2"/>
        <v>9.2846999999999991</v>
      </c>
      <c r="W148" s="285">
        <f t="shared" si="3"/>
        <v>51.508450000000003</v>
      </c>
      <c r="X148" s="285">
        <f t="shared" si="4"/>
        <v>457.48599999999999</v>
      </c>
      <c r="Y148" s="285">
        <f t="shared" si="5"/>
        <v>890.94245999999998</v>
      </c>
      <c r="Z148" s="285">
        <f t="shared" si="6"/>
        <v>564.07463000000007</v>
      </c>
      <c r="AA148" s="285">
        <f t="shared" si="7"/>
        <v>1195.0765400000003</v>
      </c>
      <c r="AB148" s="285">
        <f t="shared" si="8"/>
        <v>193.1985</v>
      </c>
      <c r="AC148" s="285">
        <f t="shared" si="9"/>
        <v>10.36317</v>
      </c>
      <c r="AD148" s="285">
        <f t="shared" si="10"/>
        <v>576.41114000000005</v>
      </c>
      <c r="AE148" s="285">
        <f t="shared" si="11"/>
        <v>94.254700000000014</v>
      </c>
      <c r="AF148" s="285">
        <f t="shared" si="12"/>
        <v>1870.0638999999996</v>
      </c>
      <c r="AG148" s="285">
        <f t="shared" si="13"/>
        <v>22.737760000000002</v>
      </c>
      <c r="AH148" s="285">
        <f t="shared" si="14"/>
        <v>229.52758000000003</v>
      </c>
      <c r="AI148" s="285">
        <f t="shared" si="15"/>
        <v>202.22300000000001</v>
      </c>
      <c r="AJ148" s="285">
        <f t="shared" si="16"/>
        <v>90.691000000000003</v>
      </c>
      <c r="AK148" s="285">
        <f t="shared" si="17"/>
        <v>87.619349999999997</v>
      </c>
    </row>
    <row r="149" spans="3:37">
      <c r="C149" s="186" t="s">
        <v>729</v>
      </c>
      <c r="D149" s="187">
        <v>36.453870000000002</v>
      </c>
      <c r="E149" s="187">
        <v>9.2884999999999991</v>
      </c>
      <c r="F149" s="187">
        <v>55.45964</v>
      </c>
      <c r="G149" s="187">
        <v>456.63499999999999</v>
      </c>
      <c r="H149" s="187">
        <v>892.97503999999992</v>
      </c>
      <c r="I149" s="187">
        <v>564.17524000000003</v>
      </c>
      <c r="J149" s="187">
        <v>1193.2051299999998</v>
      </c>
      <c r="K149" s="187">
        <v>193.32033000000001</v>
      </c>
      <c r="L149" s="187">
        <v>10.83994</v>
      </c>
      <c r="M149" s="187">
        <v>577.10439000000008</v>
      </c>
      <c r="N149" s="187">
        <v>99.345730000000003</v>
      </c>
      <c r="O149" s="187">
        <v>1867.0155499999994</v>
      </c>
      <c r="P149" s="187">
        <v>22.740570000000002</v>
      </c>
      <c r="Q149" s="187">
        <v>215.48620999999997</v>
      </c>
      <c r="R149" s="187">
        <v>202.13</v>
      </c>
      <c r="S149" s="187">
        <v>90.567999999999998</v>
      </c>
      <c r="T149" s="187">
        <v>87.608320000000006</v>
      </c>
      <c r="U149" s="285">
        <f t="shared" si="1"/>
        <v>36.453870000000002</v>
      </c>
      <c r="V149" s="285">
        <f t="shared" si="2"/>
        <v>9.2884999999999991</v>
      </c>
      <c r="W149" s="285">
        <f t="shared" si="3"/>
        <v>55.45964</v>
      </c>
      <c r="X149" s="285">
        <f t="shared" si="4"/>
        <v>456.63499999999999</v>
      </c>
      <c r="Y149" s="285">
        <f t="shared" si="5"/>
        <v>892.97503999999992</v>
      </c>
      <c r="Z149" s="285">
        <f t="shared" si="6"/>
        <v>564.17524000000003</v>
      </c>
      <c r="AA149" s="285">
        <f t="shared" si="7"/>
        <v>1193.2051299999998</v>
      </c>
      <c r="AB149" s="285">
        <f t="shared" si="8"/>
        <v>193.32033000000001</v>
      </c>
      <c r="AC149" s="285">
        <f t="shared" si="9"/>
        <v>10.83994</v>
      </c>
      <c r="AD149" s="285">
        <f t="shared" si="10"/>
        <v>577.10439000000008</v>
      </c>
      <c r="AE149" s="285">
        <f t="shared" si="11"/>
        <v>99.345730000000003</v>
      </c>
      <c r="AF149" s="285">
        <f t="shared" si="12"/>
        <v>1867.0155499999994</v>
      </c>
      <c r="AG149" s="285">
        <f t="shared" si="13"/>
        <v>22.740570000000002</v>
      </c>
      <c r="AH149" s="285">
        <f t="shared" si="14"/>
        <v>215.48620999999997</v>
      </c>
      <c r="AI149" s="285">
        <f t="shared" si="15"/>
        <v>202.13</v>
      </c>
      <c r="AJ149" s="285">
        <f t="shared" si="16"/>
        <v>90.567999999999998</v>
      </c>
      <c r="AK149" s="285">
        <f t="shared" si="17"/>
        <v>87.608320000000006</v>
      </c>
    </row>
    <row r="150" spans="3:37">
      <c r="C150" s="186" t="s">
        <v>730</v>
      </c>
      <c r="D150" s="187">
        <v>41.235740000000007</v>
      </c>
      <c r="E150" s="187">
        <v>9.2797999999999998</v>
      </c>
      <c r="F150" s="187">
        <v>80.558139999999995</v>
      </c>
      <c r="G150" s="187">
        <v>455.83199999999999</v>
      </c>
      <c r="H150" s="187">
        <v>890.70988000000011</v>
      </c>
      <c r="I150" s="187">
        <v>563.73589000000004</v>
      </c>
      <c r="J150" s="187">
        <v>1192.2835200000002</v>
      </c>
      <c r="K150" s="187">
        <v>193.15129999999999</v>
      </c>
      <c r="L150" s="187">
        <v>11.541460000000001</v>
      </c>
      <c r="M150" s="187">
        <v>575.89936</v>
      </c>
      <c r="N150" s="187">
        <v>87.263909999999996</v>
      </c>
      <c r="O150" s="187">
        <v>1902.0727199999999</v>
      </c>
      <c r="P150" s="187">
        <v>22.707470000000001</v>
      </c>
      <c r="Q150" s="187">
        <v>205.24418</v>
      </c>
      <c r="R150" s="187">
        <v>201.346</v>
      </c>
      <c r="S150" s="187">
        <v>90.45</v>
      </c>
      <c r="T150" s="187">
        <v>87.591890000000006</v>
      </c>
      <c r="U150" s="285">
        <f t="shared" si="1"/>
        <v>41.235740000000007</v>
      </c>
      <c r="V150" s="285">
        <f t="shared" si="2"/>
        <v>9.2797999999999998</v>
      </c>
      <c r="W150" s="285">
        <f t="shared" si="3"/>
        <v>80.558139999999995</v>
      </c>
      <c r="X150" s="285">
        <f t="shared" si="4"/>
        <v>455.83199999999999</v>
      </c>
      <c r="Y150" s="285">
        <f t="shared" si="5"/>
        <v>890.70988000000011</v>
      </c>
      <c r="Z150" s="285">
        <f t="shared" si="6"/>
        <v>563.73589000000004</v>
      </c>
      <c r="AA150" s="285">
        <f t="shared" si="7"/>
        <v>1192.2835200000002</v>
      </c>
      <c r="AB150" s="285">
        <f t="shared" si="8"/>
        <v>193.15129999999999</v>
      </c>
      <c r="AC150" s="285">
        <f t="shared" si="9"/>
        <v>11.541460000000001</v>
      </c>
      <c r="AD150" s="285">
        <f t="shared" si="10"/>
        <v>575.89936</v>
      </c>
      <c r="AE150" s="285">
        <f t="shared" si="11"/>
        <v>87.263909999999996</v>
      </c>
      <c r="AF150" s="285">
        <f t="shared" si="12"/>
        <v>1902.0727199999999</v>
      </c>
      <c r="AG150" s="285">
        <f t="shared" si="13"/>
        <v>22.707470000000001</v>
      </c>
      <c r="AH150" s="285">
        <f t="shared" si="14"/>
        <v>205.24418</v>
      </c>
      <c r="AI150" s="285">
        <f t="shared" si="15"/>
        <v>201.346</v>
      </c>
      <c r="AJ150" s="285">
        <f t="shared" si="16"/>
        <v>90.45</v>
      </c>
      <c r="AK150" s="285">
        <f t="shared" si="17"/>
        <v>87.591890000000006</v>
      </c>
    </row>
    <row r="151" spans="3:37">
      <c r="C151" s="186" t="s">
        <v>731</v>
      </c>
      <c r="D151" s="187">
        <v>41.136009999999999</v>
      </c>
      <c r="E151" s="187">
        <v>9.2623999999999995</v>
      </c>
      <c r="F151" s="187">
        <v>88.227860000000007</v>
      </c>
      <c r="G151" s="187">
        <v>454.92899999999997</v>
      </c>
      <c r="H151" s="187">
        <v>897.22187999999994</v>
      </c>
      <c r="I151" s="187">
        <v>563.78082999999992</v>
      </c>
      <c r="J151" s="187">
        <v>1189.5123799999999</v>
      </c>
      <c r="K151" s="187">
        <v>191.72323</v>
      </c>
      <c r="L151" s="187">
        <v>12.098000000000001</v>
      </c>
      <c r="M151" s="187">
        <v>584.07735000000002</v>
      </c>
      <c r="N151" s="187">
        <v>80.919610000000006</v>
      </c>
      <c r="O151" s="187">
        <v>2057.5596099999998</v>
      </c>
      <c r="P151" s="187">
        <v>22.53669</v>
      </c>
      <c r="Q151" s="187">
        <v>202.22885000000002</v>
      </c>
      <c r="R151" s="187">
        <v>202.75400000000002</v>
      </c>
      <c r="S151" s="187">
        <v>90.317999999999998</v>
      </c>
      <c r="T151" s="187">
        <v>88.040480000000002</v>
      </c>
      <c r="U151" s="285">
        <f t="shared" si="1"/>
        <v>41.136009999999999</v>
      </c>
      <c r="V151" s="285">
        <f t="shared" si="2"/>
        <v>9.2623999999999995</v>
      </c>
      <c r="W151" s="285">
        <f t="shared" si="3"/>
        <v>88.227860000000007</v>
      </c>
      <c r="X151" s="285">
        <f t="shared" si="4"/>
        <v>454.92899999999997</v>
      </c>
      <c r="Y151" s="285">
        <f t="shared" si="5"/>
        <v>897.22187999999994</v>
      </c>
      <c r="Z151" s="285">
        <f t="shared" si="6"/>
        <v>563.78082999999992</v>
      </c>
      <c r="AA151" s="285">
        <f t="shared" si="7"/>
        <v>1189.5123799999999</v>
      </c>
      <c r="AB151" s="285">
        <f t="shared" si="8"/>
        <v>191.72323</v>
      </c>
      <c r="AC151" s="285">
        <f t="shared" si="9"/>
        <v>12.098000000000001</v>
      </c>
      <c r="AD151" s="285">
        <f t="shared" si="10"/>
        <v>584.07735000000002</v>
      </c>
      <c r="AE151" s="285">
        <f t="shared" si="11"/>
        <v>80.919610000000006</v>
      </c>
      <c r="AF151" s="285">
        <f t="shared" si="12"/>
        <v>2057.5596099999998</v>
      </c>
      <c r="AG151" s="285">
        <f t="shared" si="13"/>
        <v>22.53669</v>
      </c>
      <c r="AH151" s="285">
        <f t="shared" si="14"/>
        <v>202.22885000000002</v>
      </c>
      <c r="AI151" s="285">
        <f t="shared" si="15"/>
        <v>202.75400000000002</v>
      </c>
      <c r="AJ151" s="285">
        <f t="shared" si="16"/>
        <v>90.317999999999998</v>
      </c>
      <c r="AK151" s="285">
        <f t="shared" si="17"/>
        <v>88.040480000000002</v>
      </c>
    </row>
    <row r="152" spans="3:37">
      <c r="C152" s="186" t="s">
        <v>732</v>
      </c>
      <c r="D152" s="187">
        <v>40.817859999999996</v>
      </c>
      <c r="E152" s="187">
        <v>9.2600999999999978</v>
      </c>
      <c r="F152" s="187">
        <v>89.029269999999997</v>
      </c>
      <c r="G152" s="187">
        <v>454.85200000000003</v>
      </c>
      <c r="H152" s="187">
        <v>897.03809000000012</v>
      </c>
      <c r="I152" s="187">
        <v>563.73009999999999</v>
      </c>
      <c r="J152" s="187">
        <v>1186.7413899999999</v>
      </c>
      <c r="K152" s="187">
        <v>190.56746999999999</v>
      </c>
      <c r="L152" s="187">
        <v>12.414770000000001</v>
      </c>
      <c r="M152" s="187">
        <v>586.39755000000002</v>
      </c>
      <c r="N152" s="187">
        <v>79.897809999999993</v>
      </c>
      <c r="O152" s="187">
        <v>2137.6050100000007</v>
      </c>
      <c r="P152" s="187">
        <v>22.535040000000002</v>
      </c>
      <c r="Q152" s="187">
        <v>166.33112</v>
      </c>
      <c r="R152" s="187">
        <v>202.36799999999999</v>
      </c>
      <c r="S152" s="187">
        <v>90.162999999999997</v>
      </c>
      <c r="T152" s="187">
        <v>87.991020000000006</v>
      </c>
      <c r="U152" s="285">
        <f t="shared" si="1"/>
        <v>40.817859999999996</v>
      </c>
      <c r="V152" s="285">
        <f t="shared" si="2"/>
        <v>9.2600999999999978</v>
      </c>
      <c r="W152" s="285">
        <f t="shared" si="3"/>
        <v>89.029269999999997</v>
      </c>
      <c r="X152" s="285">
        <f t="shared" si="4"/>
        <v>454.85200000000003</v>
      </c>
      <c r="Y152" s="285">
        <f t="shared" si="5"/>
        <v>897.03809000000012</v>
      </c>
      <c r="Z152" s="285">
        <f t="shared" si="6"/>
        <v>563.73009999999999</v>
      </c>
      <c r="AA152" s="285">
        <f t="shared" si="7"/>
        <v>1186.7413899999999</v>
      </c>
      <c r="AB152" s="285">
        <f t="shared" si="8"/>
        <v>190.56746999999999</v>
      </c>
      <c r="AC152" s="285">
        <f t="shared" si="9"/>
        <v>12.414770000000001</v>
      </c>
      <c r="AD152" s="285">
        <f t="shared" si="10"/>
        <v>586.39755000000002</v>
      </c>
      <c r="AE152" s="285">
        <f t="shared" si="11"/>
        <v>79.897809999999993</v>
      </c>
      <c r="AF152" s="285">
        <f t="shared" si="12"/>
        <v>2137.6050100000007</v>
      </c>
      <c r="AG152" s="285">
        <f t="shared" si="13"/>
        <v>22.535040000000002</v>
      </c>
      <c r="AH152" s="285">
        <f t="shared" si="14"/>
        <v>166.33112</v>
      </c>
      <c r="AI152" s="285">
        <f t="shared" si="15"/>
        <v>202.36799999999999</v>
      </c>
      <c r="AJ152" s="285">
        <f t="shared" si="16"/>
        <v>90.162999999999997</v>
      </c>
      <c r="AK152" s="285">
        <f t="shared" si="17"/>
        <v>87.991020000000006</v>
      </c>
    </row>
    <row r="153" spans="3:37">
      <c r="C153" s="186" t="s">
        <v>733</v>
      </c>
      <c r="D153" s="187">
        <v>41.222449999999995</v>
      </c>
      <c r="E153" s="187">
        <v>9.2608999999999977</v>
      </c>
      <c r="F153" s="187">
        <v>88.947100000000006</v>
      </c>
      <c r="G153" s="187">
        <v>454.65300000000002</v>
      </c>
      <c r="H153" s="187">
        <v>889.66426999999999</v>
      </c>
      <c r="I153" s="187">
        <v>564.01355000000001</v>
      </c>
      <c r="J153" s="187">
        <v>1188.1305399999999</v>
      </c>
      <c r="K153" s="187">
        <v>190.90208000000001</v>
      </c>
      <c r="L153" s="187">
        <v>12.833019999999999</v>
      </c>
      <c r="M153" s="187">
        <v>577.12705000000005</v>
      </c>
      <c r="N153" s="187">
        <v>88.975989999999996</v>
      </c>
      <c r="O153" s="187">
        <v>2273.6302199999996</v>
      </c>
      <c r="P153" s="187">
        <v>22.53726</v>
      </c>
      <c r="Q153" s="187">
        <v>150.63673</v>
      </c>
      <c r="R153" s="187">
        <v>200.62300000000002</v>
      </c>
      <c r="S153" s="187">
        <v>90.004999999999995</v>
      </c>
      <c r="T153" s="187">
        <v>87.610659999999996</v>
      </c>
      <c r="U153" s="285">
        <f t="shared" si="1"/>
        <v>41.222449999999995</v>
      </c>
      <c r="V153" s="285">
        <f t="shared" si="2"/>
        <v>9.2608999999999977</v>
      </c>
      <c r="W153" s="285">
        <f t="shared" si="3"/>
        <v>88.947100000000006</v>
      </c>
      <c r="X153" s="285">
        <f t="shared" si="4"/>
        <v>454.65300000000002</v>
      </c>
      <c r="Y153" s="285">
        <f t="shared" si="5"/>
        <v>889.66426999999999</v>
      </c>
      <c r="Z153" s="285">
        <f t="shared" si="6"/>
        <v>564.01355000000001</v>
      </c>
      <c r="AA153" s="285">
        <f t="shared" si="7"/>
        <v>1188.1305399999999</v>
      </c>
      <c r="AB153" s="285">
        <f t="shared" si="8"/>
        <v>190.90208000000001</v>
      </c>
      <c r="AC153" s="285">
        <f t="shared" si="9"/>
        <v>12.833019999999999</v>
      </c>
      <c r="AD153" s="285">
        <f t="shared" si="10"/>
        <v>577.12705000000005</v>
      </c>
      <c r="AE153" s="285">
        <f t="shared" si="11"/>
        <v>88.975989999999996</v>
      </c>
      <c r="AF153" s="285">
        <f t="shared" si="12"/>
        <v>2273.6302199999996</v>
      </c>
      <c r="AG153" s="285">
        <f t="shared" si="13"/>
        <v>22.53726</v>
      </c>
      <c r="AH153" s="285">
        <f t="shared" si="14"/>
        <v>150.63673</v>
      </c>
      <c r="AI153" s="285">
        <f t="shared" si="15"/>
        <v>200.62300000000002</v>
      </c>
      <c r="AJ153" s="285">
        <f t="shared" si="16"/>
        <v>90.004999999999995</v>
      </c>
      <c r="AK153" s="285">
        <f t="shared" si="17"/>
        <v>87.610659999999996</v>
      </c>
    </row>
    <row r="154" spans="3:37">
      <c r="C154" s="186" t="s">
        <v>734</v>
      </c>
      <c r="D154" s="187">
        <v>41.158990000000003</v>
      </c>
      <c r="E154" s="187">
        <v>9.26</v>
      </c>
      <c r="F154" s="187">
        <v>86.436949999999996</v>
      </c>
      <c r="G154" s="187">
        <v>453.85199999999998</v>
      </c>
      <c r="H154" s="187">
        <v>887.06461000000002</v>
      </c>
      <c r="I154" s="187">
        <v>563.72239999999999</v>
      </c>
      <c r="J154" s="187">
        <v>1186.3369299999999</v>
      </c>
      <c r="K154" s="187">
        <v>190.66469000000001</v>
      </c>
      <c r="L154" s="187">
        <v>13.354649999999999</v>
      </c>
      <c r="M154" s="187">
        <v>577.18138999999996</v>
      </c>
      <c r="N154" s="187">
        <v>97.545410000000004</v>
      </c>
      <c r="O154" s="187">
        <v>2365.5252199999995</v>
      </c>
      <c r="P154" s="187">
        <v>22.521709999999999</v>
      </c>
      <c r="Q154" s="187">
        <v>141.03178999999997</v>
      </c>
      <c r="R154" s="187">
        <v>199.97199999999998</v>
      </c>
      <c r="S154" s="187">
        <v>89.769000000000005</v>
      </c>
      <c r="T154" s="187">
        <v>87.610619999999997</v>
      </c>
      <c r="U154" s="285">
        <f t="shared" si="1"/>
        <v>41.158990000000003</v>
      </c>
      <c r="V154" s="285">
        <f t="shared" si="2"/>
        <v>9.26</v>
      </c>
      <c r="W154" s="285">
        <f t="shared" si="3"/>
        <v>86.436949999999996</v>
      </c>
      <c r="X154" s="285">
        <f t="shared" si="4"/>
        <v>453.85199999999998</v>
      </c>
      <c r="Y154" s="285">
        <f t="shared" si="5"/>
        <v>887.06461000000002</v>
      </c>
      <c r="Z154" s="285">
        <f t="shared" si="6"/>
        <v>563.72239999999999</v>
      </c>
      <c r="AA154" s="285">
        <f t="shared" si="7"/>
        <v>1186.3369299999999</v>
      </c>
      <c r="AB154" s="285">
        <f t="shared" si="8"/>
        <v>190.66469000000001</v>
      </c>
      <c r="AC154" s="285">
        <f t="shared" si="9"/>
        <v>13.354649999999999</v>
      </c>
      <c r="AD154" s="285">
        <f t="shared" si="10"/>
        <v>577.18138999999996</v>
      </c>
      <c r="AE154" s="285">
        <f t="shared" si="11"/>
        <v>97.545410000000004</v>
      </c>
      <c r="AF154" s="285">
        <f t="shared" si="12"/>
        <v>2365.5252199999995</v>
      </c>
      <c r="AG154" s="285">
        <f t="shared" si="13"/>
        <v>22.521709999999999</v>
      </c>
      <c r="AH154" s="285">
        <f t="shared" si="14"/>
        <v>141.03178999999997</v>
      </c>
      <c r="AI154" s="285">
        <f t="shared" si="15"/>
        <v>199.97199999999998</v>
      </c>
      <c r="AJ154" s="285">
        <f t="shared" si="16"/>
        <v>89.769000000000005</v>
      </c>
      <c r="AK154" s="285">
        <f t="shared" si="17"/>
        <v>87.610619999999997</v>
      </c>
    </row>
    <row r="155" spans="3:37">
      <c r="C155" s="186" t="s">
        <v>735</v>
      </c>
      <c r="D155" s="187">
        <v>41.268910000000005</v>
      </c>
      <c r="E155" s="187">
        <v>9.2607999999999997</v>
      </c>
      <c r="F155" s="187">
        <v>86.950280000000006</v>
      </c>
      <c r="G155" s="187">
        <v>454.03600000000006</v>
      </c>
      <c r="H155" s="187">
        <v>884.99642999999992</v>
      </c>
      <c r="I155" s="187">
        <v>563.86161000000004</v>
      </c>
      <c r="J155" s="187">
        <v>1184.8674999999998</v>
      </c>
      <c r="K155" s="187">
        <v>190.29695000000001</v>
      </c>
      <c r="L155" s="187">
        <v>13.750019999999999</v>
      </c>
      <c r="M155" s="187">
        <v>592.55181000000005</v>
      </c>
      <c r="N155" s="187">
        <v>104.93226000000001</v>
      </c>
      <c r="O155" s="187">
        <v>2399.9893799999995</v>
      </c>
      <c r="P155" s="187">
        <v>22.484580000000001</v>
      </c>
      <c r="Q155" s="187">
        <v>131.34355000000002</v>
      </c>
      <c r="R155" s="187">
        <v>199.137</v>
      </c>
      <c r="S155" s="187">
        <v>89.691999999999993</v>
      </c>
      <c r="T155" s="187">
        <v>87.551249999999996</v>
      </c>
      <c r="U155" s="285">
        <f t="shared" si="1"/>
        <v>41.268910000000005</v>
      </c>
      <c r="V155" s="285">
        <f t="shared" si="2"/>
        <v>9.2607999999999997</v>
      </c>
      <c r="W155" s="285">
        <f t="shared" si="3"/>
        <v>86.950280000000006</v>
      </c>
      <c r="X155" s="285">
        <f t="shared" si="4"/>
        <v>454.03600000000006</v>
      </c>
      <c r="Y155" s="285">
        <f t="shared" si="5"/>
        <v>884.99642999999992</v>
      </c>
      <c r="Z155" s="285">
        <f t="shared" si="6"/>
        <v>563.86161000000004</v>
      </c>
      <c r="AA155" s="285">
        <f t="shared" si="7"/>
        <v>1184.8674999999998</v>
      </c>
      <c r="AB155" s="285">
        <f t="shared" si="8"/>
        <v>190.29695000000001</v>
      </c>
      <c r="AC155" s="285">
        <f t="shared" si="9"/>
        <v>13.750019999999999</v>
      </c>
      <c r="AD155" s="285">
        <f t="shared" si="10"/>
        <v>592.55181000000005</v>
      </c>
      <c r="AE155" s="285">
        <f t="shared" si="11"/>
        <v>104.93226000000001</v>
      </c>
      <c r="AF155" s="285">
        <f t="shared" si="12"/>
        <v>2399.9893799999995</v>
      </c>
      <c r="AG155" s="285">
        <f t="shared" si="13"/>
        <v>22.484580000000001</v>
      </c>
      <c r="AH155" s="285">
        <f t="shared" si="14"/>
        <v>131.34355000000002</v>
      </c>
      <c r="AI155" s="285">
        <f t="shared" si="15"/>
        <v>199.137</v>
      </c>
      <c r="AJ155" s="285">
        <f t="shared" si="16"/>
        <v>89.691999999999993</v>
      </c>
      <c r="AK155" s="285">
        <f t="shared" si="17"/>
        <v>87.551249999999996</v>
      </c>
    </row>
    <row r="156" spans="3:37">
      <c r="C156" s="186" t="s">
        <v>736</v>
      </c>
      <c r="D156" s="187">
        <v>41.08511</v>
      </c>
      <c r="E156" s="187">
        <v>9.2612000000000005</v>
      </c>
      <c r="F156" s="187">
        <v>86.512450000000001</v>
      </c>
      <c r="G156" s="187">
        <v>454.13</v>
      </c>
      <c r="H156" s="187">
        <v>883.36059999999998</v>
      </c>
      <c r="I156" s="187">
        <v>563.56834000000003</v>
      </c>
      <c r="J156" s="187">
        <v>1184.44894</v>
      </c>
      <c r="K156" s="187">
        <v>189.98940999999999</v>
      </c>
      <c r="L156" s="187">
        <v>14.20072</v>
      </c>
      <c r="M156" s="187">
        <v>695.38752000000011</v>
      </c>
      <c r="N156" s="187">
        <v>122.35739</v>
      </c>
      <c r="O156" s="187">
        <v>2343.1689300000007</v>
      </c>
      <c r="P156" s="187">
        <v>21.37079</v>
      </c>
      <c r="Q156" s="187">
        <v>131.29558</v>
      </c>
      <c r="R156" s="187">
        <v>198.536</v>
      </c>
      <c r="S156" s="187">
        <v>89.474000000000004</v>
      </c>
      <c r="T156" s="187">
        <v>87.536060000000006</v>
      </c>
      <c r="U156" s="285">
        <f t="shared" si="1"/>
        <v>41.08511</v>
      </c>
      <c r="V156" s="285">
        <f t="shared" si="2"/>
        <v>9.2612000000000005</v>
      </c>
      <c r="W156" s="285">
        <f t="shared" si="3"/>
        <v>86.512450000000001</v>
      </c>
      <c r="X156" s="285">
        <f t="shared" si="4"/>
        <v>454.13</v>
      </c>
      <c r="Y156" s="285">
        <f t="shared" si="5"/>
        <v>883.36059999999998</v>
      </c>
      <c r="Z156" s="285">
        <f t="shared" si="6"/>
        <v>563.56834000000003</v>
      </c>
      <c r="AA156" s="285">
        <f t="shared" si="7"/>
        <v>1184.44894</v>
      </c>
      <c r="AB156" s="285">
        <f t="shared" si="8"/>
        <v>189.98940999999999</v>
      </c>
      <c r="AC156" s="285">
        <f t="shared" si="9"/>
        <v>14.20072</v>
      </c>
      <c r="AD156" s="285">
        <f t="shared" si="10"/>
        <v>695.38752000000011</v>
      </c>
      <c r="AE156" s="285">
        <f t="shared" si="11"/>
        <v>122.35739</v>
      </c>
      <c r="AF156" s="285">
        <f t="shared" si="12"/>
        <v>2343.1689300000007</v>
      </c>
      <c r="AG156" s="285">
        <f t="shared" si="13"/>
        <v>21.37079</v>
      </c>
      <c r="AH156" s="285">
        <f t="shared" si="14"/>
        <v>131.29558</v>
      </c>
      <c r="AI156" s="285">
        <f t="shared" si="15"/>
        <v>198.536</v>
      </c>
      <c r="AJ156" s="285">
        <f t="shared" si="16"/>
        <v>89.474000000000004</v>
      </c>
      <c r="AK156" s="285">
        <f t="shared" si="17"/>
        <v>87.536060000000006</v>
      </c>
    </row>
    <row r="157" spans="3:37">
      <c r="C157" s="186" t="s">
        <v>737</v>
      </c>
      <c r="D157" s="187">
        <v>41.075509999999994</v>
      </c>
      <c r="E157" s="187">
        <v>9.2604999999999986</v>
      </c>
      <c r="F157" s="187">
        <v>87.215549999999993</v>
      </c>
      <c r="G157" s="187">
        <v>453.46799999999996</v>
      </c>
      <c r="H157" s="187">
        <v>883.04101999999978</v>
      </c>
      <c r="I157" s="187">
        <v>563.35149999999999</v>
      </c>
      <c r="J157" s="187">
        <v>1182.3241500000001</v>
      </c>
      <c r="K157" s="187">
        <v>189.17617000000001</v>
      </c>
      <c r="L157" s="187">
        <v>14.661110000000001</v>
      </c>
      <c r="M157" s="187">
        <v>752.20881000000008</v>
      </c>
      <c r="N157" s="187">
        <v>128.42050999999998</v>
      </c>
      <c r="O157" s="187">
        <v>2366.5216099999998</v>
      </c>
      <c r="P157" s="187">
        <v>22.36806</v>
      </c>
      <c r="Q157" s="187">
        <v>140.91763</v>
      </c>
      <c r="R157" s="187">
        <v>198.27100000000002</v>
      </c>
      <c r="S157" s="187">
        <v>89.355000000000004</v>
      </c>
      <c r="T157" s="187">
        <v>87.54795</v>
      </c>
      <c r="U157" s="285">
        <f t="shared" si="1"/>
        <v>41.075509999999994</v>
      </c>
      <c r="V157" s="285">
        <f t="shared" si="2"/>
        <v>9.2604999999999986</v>
      </c>
      <c r="W157" s="285">
        <f t="shared" si="3"/>
        <v>87.215549999999993</v>
      </c>
      <c r="X157" s="285">
        <f t="shared" si="4"/>
        <v>453.46799999999996</v>
      </c>
      <c r="Y157" s="285">
        <f t="shared" si="5"/>
        <v>883.04101999999978</v>
      </c>
      <c r="Z157" s="285">
        <f t="shared" si="6"/>
        <v>563.35149999999999</v>
      </c>
      <c r="AA157" s="285">
        <f t="shared" si="7"/>
        <v>1182.3241500000001</v>
      </c>
      <c r="AB157" s="285">
        <f t="shared" si="8"/>
        <v>189.17617000000001</v>
      </c>
      <c r="AC157" s="285">
        <f t="shared" si="9"/>
        <v>14.661110000000001</v>
      </c>
      <c r="AD157" s="285">
        <f t="shared" si="10"/>
        <v>752.20881000000008</v>
      </c>
      <c r="AE157" s="285">
        <f t="shared" si="11"/>
        <v>128.42050999999998</v>
      </c>
      <c r="AF157" s="285">
        <f t="shared" si="12"/>
        <v>2366.5216099999998</v>
      </c>
      <c r="AG157" s="285">
        <f t="shared" si="13"/>
        <v>22.36806</v>
      </c>
      <c r="AH157" s="285">
        <f t="shared" si="14"/>
        <v>140.91763</v>
      </c>
      <c r="AI157" s="285">
        <f t="shared" si="15"/>
        <v>198.27100000000002</v>
      </c>
      <c r="AJ157" s="285">
        <f t="shared" si="16"/>
        <v>89.355000000000004</v>
      </c>
      <c r="AK157" s="285">
        <f t="shared" si="17"/>
        <v>87.54795</v>
      </c>
    </row>
    <row r="158" spans="3:37">
      <c r="C158" s="186" t="s">
        <v>738</v>
      </c>
      <c r="D158" s="187">
        <v>39.903660000000002</v>
      </c>
      <c r="E158" s="187">
        <v>9.2601999999999993</v>
      </c>
      <c r="F158" s="187">
        <v>85.592849999999999</v>
      </c>
      <c r="G158" s="187">
        <v>451.74099999999999</v>
      </c>
      <c r="H158" s="187">
        <v>881.64598999999987</v>
      </c>
      <c r="I158" s="187">
        <v>563.23837000000003</v>
      </c>
      <c r="J158" s="187">
        <v>1181.98136</v>
      </c>
      <c r="K158" s="187">
        <v>189.04298</v>
      </c>
      <c r="L158" s="187">
        <v>14.895770000000001</v>
      </c>
      <c r="M158" s="187">
        <v>751.52099999999996</v>
      </c>
      <c r="N158" s="187">
        <v>134.84523999999999</v>
      </c>
      <c r="O158" s="187">
        <v>2342.3028000000008</v>
      </c>
      <c r="P158" s="187">
        <v>22.304120000000001</v>
      </c>
      <c r="Q158" s="187">
        <v>156.76840000000001</v>
      </c>
      <c r="R158" s="187">
        <v>197.39600000000002</v>
      </c>
      <c r="S158" s="187">
        <v>89.254999999999995</v>
      </c>
      <c r="T158" s="187">
        <v>87.502340000000004</v>
      </c>
      <c r="U158" s="285">
        <f t="shared" si="1"/>
        <v>39.903660000000002</v>
      </c>
      <c r="V158" s="285">
        <f t="shared" si="2"/>
        <v>9.2601999999999993</v>
      </c>
      <c r="W158" s="285">
        <f t="shared" si="3"/>
        <v>85.592849999999999</v>
      </c>
      <c r="X158" s="285">
        <f t="shared" si="4"/>
        <v>451.74099999999999</v>
      </c>
      <c r="Y158" s="285">
        <f t="shared" si="5"/>
        <v>881.64598999999987</v>
      </c>
      <c r="Z158" s="285">
        <f t="shared" si="6"/>
        <v>563.23837000000003</v>
      </c>
      <c r="AA158" s="285">
        <f t="shared" si="7"/>
        <v>1181.98136</v>
      </c>
      <c r="AB158" s="285">
        <f t="shared" si="8"/>
        <v>189.04298</v>
      </c>
      <c r="AC158" s="285">
        <f t="shared" si="9"/>
        <v>14.895770000000001</v>
      </c>
      <c r="AD158" s="285">
        <f t="shared" si="10"/>
        <v>751.52099999999996</v>
      </c>
      <c r="AE158" s="285">
        <f t="shared" si="11"/>
        <v>134.84523999999999</v>
      </c>
      <c r="AF158" s="285">
        <f t="shared" si="12"/>
        <v>2342.3028000000008</v>
      </c>
      <c r="AG158" s="285">
        <f t="shared" si="13"/>
        <v>22.304120000000001</v>
      </c>
      <c r="AH158" s="285">
        <f t="shared" si="14"/>
        <v>156.76840000000001</v>
      </c>
      <c r="AI158" s="285">
        <f t="shared" si="15"/>
        <v>197.39600000000002</v>
      </c>
      <c r="AJ158" s="285">
        <f t="shared" si="16"/>
        <v>89.254999999999995</v>
      </c>
      <c r="AK158" s="285">
        <f t="shared" si="17"/>
        <v>87.502340000000004</v>
      </c>
    </row>
    <row r="159" spans="3:37">
      <c r="C159" s="186" t="s">
        <v>739</v>
      </c>
      <c r="D159" s="187">
        <v>40.869569999999996</v>
      </c>
      <c r="E159" s="187">
        <v>9.24</v>
      </c>
      <c r="F159" s="187">
        <v>82.068129999999996</v>
      </c>
      <c r="G159" s="187">
        <v>453.01699999999994</v>
      </c>
      <c r="H159" s="187">
        <v>881.52867000000015</v>
      </c>
      <c r="I159" s="187">
        <v>563.04547000000002</v>
      </c>
      <c r="J159" s="187">
        <v>1181.5237199999999</v>
      </c>
      <c r="K159" s="187">
        <v>188.05766</v>
      </c>
      <c r="L159" s="187">
        <v>15.33967</v>
      </c>
      <c r="M159" s="187">
        <v>752.08970999999997</v>
      </c>
      <c r="N159" s="187">
        <v>140.72277</v>
      </c>
      <c r="O159" s="187">
        <v>2373.5036200000013</v>
      </c>
      <c r="P159" s="187">
        <v>22.310870000000001</v>
      </c>
      <c r="Q159" s="187">
        <v>194.95919000000001</v>
      </c>
      <c r="R159" s="187">
        <v>197.70699999999999</v>
      </c>
      <c r="S159" s="187">
        <v>89.055000000000007</v>
      </c>
      <c r="T159" s="187">
        <v>87.312259999999995</v>
      </c>
      <c r="U159" s="285">
        <f t="shared" si="1"/>
        <v>40.869569999999996</v>
      </c>
      <c r="V159" s="285">
        <f t="shared" si="2"/>
        <v>9.24</v>
      </c>
      <c r="W159" s="285">
        <f t="shared" si="3"/>
        <v>82.068129999999996</v>
      </c>
      <c r="X159" s="285">
        <f t="shared" si="4"/>
        <v>453.01699999999994</v>
      </c>
      <c r="Y159" s="285">
        <f t="shared" si="5"/>
        <v>881.52867000000015</v>
      </c>
      <c r="Z159" s="285">
        <f t="shared" si="6"/>
        <v>563.04547000000002</v>
      </c>
      <c r="AA159" s="285">
        <f t="shared" si="7"/>
        <v>1181.5237199999999</v>
      </c>
      <c r="AB159" s="285">
        <f t="shared" si="8"/>
        <v>188.05766</v>
      </c>
      <c r="AC159" s="285">
        <f t="shared" si="9"/>
        <v>15.33967</v>
      </c>
      <c r="AD159" s="285">
        <f t="shared" si="10"/>
        <v>752.08970999999997</v>
      </c>
      <c r="AE159" s="285">
        <f t="shared" si="11"/>
        <v>140.72277</v>
      </c>
      <c r="AF159" s="285">
        <f t="shared" si="12"/>
        <v>2373.5036200000013</v>
      </c>
      <c r="AG159" s="285">
        <f t="shared" si="13"/>
        <v>22.310870000000001</v>
      </c>
      <c r="AH159" s="285">
        <f t="shared" si="14"/>
        <v>194.95919000000001</v>
      </c>
      <c r="AI159" s="285">
        <f t="shared" si="15"/>
        <v>197.70699999999999</v>
      </c>
      <c r="AJ159" s="285">
        <f t="shared" si="16"/>
        <v>89.055000000000007</v>
      </c>
      <c r="AK159" s="285">
        <f t="shared" si="17"/>
        <v>87.312259999999995</v>
      </c>
    </row>
    <row r="160" spans="3:37">
      <c r="C160" s="186" t="s">
        <v>740</v>
      </c>
      <c r="D160" s="187">
        <v>40.313290000000002</v>
      </c>
      <c r="E160" s="187">
        <v>9.2369000000000003</v>
      </c>
      <c r="F160" s="187">
        <v>76.815169999999995</v>
      </c>
      <c r="G160" s="187">
        <v>452.46600000000001</v>
      </c>
      <c r="H160" s="187">
        <v>882.17965000000004</v>
      </c>
      <c r="I160" s="187">
        <v>563.3926100000001</v>
      </c>
      <c r="J160" s="187">
        <v>1181.17716</v>
      </c>
      <c r="K160" s="187">
        <v>188.51501999999999</v>
      </c>
      <c r="L160" s="187">
        <v>15.636279999999999</v>
      </c>
      <c r="M160" s="187">
        <v>752.64423999999997</v>
      </c>
      <c r="N160" s="187">
        <v>144.44934999999998</v>
      </c>
      <c r="O160" s="187">
        <v>2389.8324900000007</v>
      </c>
      <c r="P160" s="187">
        <v>22.21885</v>
      </c>
      <c r="Q160" s="187">
        <v>224.04984999999999</v>
      </c>
      <c r="R160" s="187">
        <v>196.93700000000001</v>
      </c>
      <c r="S160" s="187">
        <v>88.938999999999993</v>
      </c>
      <c r="T160" s="187">
        <v>86.905550000000005</v>
      </c>
      <c r="U160" s="285">
        <f t="shared" si="1"/>
        <v>40.313290000000002</v>
      </c>
      <c r="V160" s="285">
        <f t="shared" si="2"/>
        <v>9.2369000000000003</v>
      </c>
      <c r="W160" s="285">
        <f t="shared" si="3"/>
        <v>76.815169999999995</v>
      </c>
      <c r="X160" s="285">
        <f t="shared" si="4"/>
        <v>452.46600000000001</v>
      </c>
      <c r="Y160" s="285">
        <f t="shared" si="5"/>
        <v>882.17965000000004</v>
      </c>
      <c r="Z160" s="285">
        <f t="shared" si="6"/>
        <v>563.3926100000001</v>
      </c>
      <c r="AA160" s="285">
        <f t="shared" si="7"/>
        <v>1181.17716</v>
      </c>
      <c r="AB160" s="285">
        <f t="shared" si="8"/>
        <v>188.51501999999999</v>
      </c>
      <c r="AC160" s="285">
        <f t="shared" si="9"/>
        <v>15.636279999999999</v>
      </c>
      <c r="AD160" s="285">
        <f t="shared" si="10"/>
        <v>752.64423999999997</v>
      </c>
      <c r="AE160" s="285">
        <f t="shared" si="11"/>
        <v>144.44934999999998</v>
      </c>
      <c r="AF160" s="285">
        <f t="shared" si="12"/>
        <v>2389.8324900000007</v>
      </c>
      <c r="AG160" s="285">
        <f t="shared" si="13"/>
        <v>22.21885</v>
      </c>
      <c r="AH160" s="285">
        <f t="shared" si="14"/>
        <v>224.04984999999999</v>
      </c>
      <c r="AI160" s="285">
        <f t="shared" si="15"/>
        <v>196.93700000000001</v>
      </c>
      <c r="AJ160" s="285">
        <f t="shared" si="16"/>
        <v>88.938999999999993</v>
      </c>
      <c r="AK160" s="285">
        <f t="shared" si="17"/>
        <v>86.905550000000005</v>
      </c>
    </row>
    <row r="161" spans="3:37">
      <c r="C161" s="186" t="s">
        <v>741</v>
      </c>
      <c r="D161" s="187">
        <v>40.983600000000003</v>
      </c>
      <c r="E161" s="187">
        <v>9.2393000000000001</v>
      </c>
      <c r="F161" s="187">
        <v>74.407769999999999</v>
      </c>
      <c r="G161" s="187">
        <v>452.22700000000003</v>
      </c>
      <c r="H161" s="187">
        <v>884.11263999999994</v>
      </c>
      <c r="I161" s="187">
        <v>563.23323000000005</v>
      </c>
      <c r="J161" s="187">
        <v>1180.13015</v>
      </c>
      <c r="K161" s="187">
        <v>188.61396999999999</v>
      </c>
      <c r="L161" s="187">
        <v>15.92177</v>
      </c>
      <c r="M161" s="187">
        <v>754.35527999999999</v>
      </c>
      <c r="N161" s="187">
        <v>143.02251000000001</v>
      </c>
      <c r="O161" s="187">
        <v>2388.7390599999994</v>
      </c>
      <c r="P161" s="187">
        <v>22.145670000000003</v>
      </c>
      <c r="Q161" s="187">
        <v>237.43114000000003</v>
      </c>
      <c r="R161" s="187">
        <v>195.803</v>
      </c>
      <c r="S161" s="187">
        <v>88.763000000000005</v>
      </c>
      <c r="T161" s="187">
        <v>86.647480000000002</v>
      </c>
      <c r="U161" s="285">
        <f t="shared" si="1"/>
        <v>40.983600000000003</v>
      </c>
      <c r="V161" s="285">
        <f t="shared" si="2"/>
        <v>9.2393000000000001</v>
      </c>
      <c r="W161" s="285">
        <f t="shared" si="3"/>
        <v>74.407769999999999</v>
      </c>
      <c r="X161" s="285">
        <f t="shared" si="4"/>
        <v>452.22700000000003</v>
      </c>
      <c r="Y161" s="285">
        <f t="shared" si="5"/>
        <v>884.11263999999994</v>
      </c>
      <c r="Z161" s="285">
        <f t="shared" si="6"/>
        <v>563.23323000000005</v>
      </c>
      <c r="AA161" s="285">
        <f t="shared" si="7"/>
        <v>1180.13015</v>
      </c>
      <c r="AB161" s="285">
        <f t="shared" si="8"/>
        <v>188.61396999999999</v>
      </c>
      <c r="AC161" s="285">
        <f t="shared" si="9"/>
        <v>15.92177</v>
      </c>
      <c r="AD161" s="285">
        <f t="shared" si="10"/>
        <v>754.35527999999999</v>
      </c>
      <c r="AE161" s="285">
        <f t="shared" si="11"/>
        <v>143.02251000000001</v>
      </c>
      <c r="AF161" s="285">
        <f t="shared" si="12"/>
        <v>2388.7390599999994</v>
      </c>
      <c r="AG161" s="285">
        <f t="shared" si="13"/>
        <v>22.145670000000003</v>
      </c>
      <c r="AH161" s="285">
        <f t="shared" si="14"/>
        <v>237.43114000000003</v>
      </c>
      <c r="AI161" s="285">
        <f t="shared" si="15"/>
        <v>195.803</v>
      </c>
      <c r="AJ161" s="285">
        <f t="shared" si="16"/>
        <v>88.763000000000005</v>
      </c>
      <c r="AK161" s="285">
        <f t="shared" si="17"/>
        <v>86.647480000000002</v>
      </c>
    </row>
    <row r="162" spans="3:37">
      <c r="C162" s="186" t="s">
        <v>742</v>
      </c>
      <c r="D162" s="187">
        <v>41.292299999999997</v>
      </c>
      <c r="E162" s="187">
        <v>9.2374999999999989</v>
      </c>
      <c r="F162" s="187">
        <v>67.108000000000004</v>
      </c>
      <c r="G162" s="187">
        <v>451.43699999999995</v>
      </c>
      <c r="H162" s="187">
        <v>880.99954999999989</v>
      </c>
      <c r="I162" s="187">
        <v>562.88392999999996</v>
      </c>
      <c r="J162" s="187">
        <v>1175.6501900000001</v>
      </c>
      <c r="K162" s="187">
        <v>188.21634</v>
      </c>
      <c r="L162" s="187">
        <v>16.037050000000001</v>
      </c>
      <c r="M162" s="187">
        <v>752.55912000000001</v>
      </c>
      <c r="N162" s="187">
        <v>152.54019</v>
      </c>
      <c r="O162" s="187">
        <v>2511.8019700000004</v>
      </c>
      <c r="P162" s="187">
        <v>22.14931</v>
      </c>
      <c r="Q162" s="187">
        <v>246.35319999999996</v>
      </c>
      <c r="R162" s="187">
        <v>153.40199999999999</v>
      </c>
      <c r="S162" s="187">
        <v>88.652000000000001</v>
      </c>
      <c r="T162" s="187">
        <v>86.281499999999994</v>
      </c>
      <c r="U162" s="285">
        <f t="shared" si="1"/>
        <v>41.292299999999997</v>
      </c>
      <c r="V162" s="285">
        <f t="shared" si="2"/>
        <v>9.2374999999999989</v>
      </c>
      <c r="W162" s="285">
        <f t="shared" si="3"/>
        <v>67.108000000000004</v>
      </c>
      <c r="X162" s="285">
        <f t="shared" si="4"/>
        <v>451.43699999999995</v>
      </c>
      <c r="Y162" s="285">
        <f t="shared" si="5"/>
        <v>880.99954999999989</v>
      </c>
      <c r="Z162" s="285">
        <f t="shared" si="6"/>
        <v>562.88392999999996</v>
      </c>
      <c r="AA162" s="285">
        <f t="shared" si="7"/>
        <v>1175.6501900000001</v>
      </c>
      <c r="AB162" s="285">
        <f t="shared" si="8"/>
        <v>188.21634</v>
      </c>
      <c r="AC162" s="285">
        <f t="shared" si="9"/>
        <v>16.037050000000001</v>
      </c>
      <c r="AD162" s="285">
        <f t="shared" si="10"/>
        <v>752.55912000000001</v>
      </c>
      <c r="AE162" s="285">
        <f t="shared" si="11"/>
        <v>152.54019</v>
      </c>
      <c r="AF162" s="285">
        <f t="shared" si="12"/>
        <v>2511.8019700000004</v>
      </c>
      <c r="AG162" s="285">
        <f t="shared" si="13"/>
        <v>22.14931</v>
      </c>
      <c r="AH162" s="285">
        <f t="shared" si="14"/>
        <v>246.35319999999996</v>
      </c>
      <c r="AI162" s="285">
        <f t="shared" si="15"/>
        <v>153.40199999999999</v>
      </c>
      <c r="AJ162" s="285">
        <f t="shared" si="16"/>
        <v>88.652000000000001</v>
      </c>
      <c r="AK162" s="285">
        <f t="shared" si="17"/>
        <v>86.281499999999994</v>
      </c>
    </row>
    <row r="163" spans="3:37">
      <c r="C163" s="186" t="s">
        <v>743</v>
      </c>
      <c r="D163" s="187">
        <v>41.185810000000004</v>
      </c>
      <c r="E163" s="187">
        <v>9.2377000000000002</v>
      </c>
      <c r="F163" s="187">
        <v>60.598399999999998</v>
      </c>
      <c r="G163" s="187">
        <v>451.78200000000004</v>
      </c>
      <c r="H163" s="187">
        <v>875.27804000000003</v>
      </c>
      <c r="I163" s="187">
        <v>559.56279999999992</v>
      </c>
      <c r="J163" s="187">
        <v>1175.1858499999998</v>
      </c>
      <c r="K163" s="187">
        <v>188.35535999999999</v>
      </c>
      <c r="L163" s="187">
        <v>16.096720000000001</v>
      </c>
      <c r="M163" s="187">
        <v>744.19470000000001</v>
      </c>
      <c r="N163" s="187">
        <v>174.73553999999999</v>
      </c>
      <c r="O163" s="187">
        <v>2439.6448100000002</v>
      </c>
      <c r="P163" s="187">
        <v>22.066110000000002</v>
      </c>
      <c r="Q163" s="187">
        <v>275.18922000000003</v>
      </c>
      <c r="R163" s="187">
        <v>181.49399999999997</v>
      </c>
      <c r="S163" s="187">
        <v>88.308000000000007</v>
      </c>
      <c r="T163" s="187">
        <v>85.929169999999999</v>
      </c>
      <c r="U163" s="285">
        <f t="shared" si="1"/>
        <v>41.185810000000004</v>
      </c>
      <c r="V163" s="285">
        <f t="shared" si="2"/>
        <v>9.2377000000000002</v>
      </c>
      <c r="W163" s="285">
        <f t="shared" si="3"/>
        <v>60.598399999999998</v>
      </c>
      <c r="X163" s="285">
        <f t="shared" si="4"/>
        <v>451.78200000000004</v>
      </c>
      <c r="Y163" s="285">
        <f t="shared" si="5"/>
        <v>875.27804000000003</v>
      </c>
      <c r="Z163" s="285">
        <f t="shared" si="6"/>
        <v>559.56279999999992</v>
      </c>
      <c r="AA163" s="285">
        <f t="shared" si="7"/>
        <v>1175.1858499999998</v>
      </c>
      <c r="AB163" s="285">
        <f t="shared" si="8"/>
        <v>188.35535999999999</v>
      </c>
      <c r="AC163" s="285">
        <f t="shared" si="9"/>
        <v>16.096720000000001</v>
      </c>
      <c r="AD163" s="285">
        <f t="shared" si="10"/>
        <v>744.19470000000001</v>
      </c>
      <c r="AE163" s="285">
        <f t="shared" si="11"/>
        <v>174.73553999999999</v>
      </c>
      <c r="AF163" s="285">
        <f t="shared" si="12"/>
        <v>2439.6448100000002</v>
      </c>
      <c r="AG163" s="285">
        <f t="shared" si="13"/>
        <v>22.066110000000002</v>
      </c>
      <c r="AH163" s="285">
        <f t="shared" si="14"/>
        <v>275.18922000000003</v>
      </c>
      <c r="AI163" s="285">
        <f t="shared" si="15"/>
        <v>181.49399999999997</v>
      </c>
      <c r="AJ163" s="285">
        <f t="shared" si="16"/>
        <v>88.308000000000007</v>
      </c>
      <c r="AK163" s="285">
        <f t="shared" si="17"/>
        <v>85.929169999999999</v>
      </c>
    </row>
    <row r="164" spans="3:37">
      <c r="C164" s="186" t="s">
        <v>744</v>
      </c>
      <c r="D164" s="187">
        <v>41.032910000000001</v>
      </c>
      <c r="E164" s="187">
        <v>9.2410999999999976</v>
      </c>
      <c r="F164" s="187">
        <v>61.366840000000003</v>
      </c>
      <c r="G164" s="187">
        <v>451.41800000000001</v>
      </c>
      <c r="H164" s="187">
        <v>879.30532000000017</v>
      </c>
      <c r="I164" s="187">
        <v>562.35817999999995</v>
      </c>
      <c r="J164" s="187">
        <v>1171.8667199999998</v>
      </c>
      <c r="K164" s="187">
        <v>187.76358999999999</v>
      </c>
      <c r="L164" s="187">
        <v>16.35913</v>
      </c>
      <c r="M164" s="187">
        <v>752.65626000000009</v>
      </c>
      <c r="N164" s="187">
        <v>193.98508999999999</v>
      </c>
      <c r="O164" s="187">
        <v>2419.7434200000012</v>
      </c>
      <c r="P164" s="187">
        <v>21.824169999999999</v>
      </c>
      <c r="Q164" s="187">
        <v>283.84162000000003</v>
      </c>
      <c r="R164" s="187">
        <v>206.41399999999999</v>
      </c>
      <c r="S164" s="187">
        <v>88.450999999999993</v>
      </c>
      <c r="T164" s="187">
        <v>85.816159999999996</v>
      </c>
      <c r="U164" s="285">
        <f t="shared" si="1"/>
        <v>41.032910000000001</v>
      </c>
      <c r="V164" s="285">
        <f t="shared" si="2"/>
        <v>9.2410999999999976</v>
      </c>
      <c r="W164" s="285">
        <f t="shared" si="3"/>
        <v>61.366840000000003</v>
      </c>
      <c r="X164" s="285">
        <f t="shared" si="4"/>
        <v>451.41800000000001</v>
      </c>
      <c r="Y164" s="285">
        <f t="shared" si="5"/>
        <v>879.30532000000017</v>
      </c>
      <c r="Z164" s="285">
        <f t="shared" si="6"/>
        <v>562.35817999999995</v>
      </c>
      <c r="AA164" s="285">
        <f t="shared" si="7"/>
        <v>1171.8667199999998</v>
      </c>
      <c r="AB164" s="285">
        <f t="shared" si="8"/>
        <v>187.76358999999999</v>
      </c>
      <c r="AC164" s="285">
        <f t="shared" si="9"/>
        <v>16.35913</v>
      </c>
      <c r="AD164" s="285">
        <f t="shared" si="10"/>
        <v>752.65626000000009</v>
      </c>
      <c r="AE164" s="285">
        <f t="shared" si="11"/>
        <v>193.98508999999999</v>
      </c>
      <c r="AF164" s="285">
        <f t="shared" si="12"/>
        <v>2419.7434200000012</v>
      </c>
      <c r="AG164" s="285">
        <f t="shared" si="13"/>
        <v>21.824169999999999</v>
      </c>
      <c r="AH164" s="285">
        <f t="shared" si="14"/>
        <v>283.84162000000003</v>
      </c>
      <c r="AI164" s="285">
        <f t="shared" si="15"/>
        <v>206.41399999999999</v>
      </c>
      <c r="AJ164" s="285">
        <f t="shared" si="16"/>
        <v>88.450999999999993</v>
      </c>
      <c r="AK164" s="285">
        <f t="shared" si="17"/>
        <v>85.816159999999996</v>
      </c>
    </row>
    <row r="165" spans="3:37">
      <c r="C165" s="186" t="s">
        <v>745</v>
      </c>
      <c r="D165" s="187">
        <v>41.044719999999998</v>
      </c>
      <c r="E165" s="187">
        <v>9.2011000000000003</v>
      </c>
      <c r="F165" s="187">
        <v>61.164200000000001</v>
      </c>
      <c r="G165" s="187">
        <v>452.01600000000002</v>
      </c>
      <c r="H165" s="187">
        <v>881.90598000000011</v>
      </c>
      <c r="I165" s="187">
        <v>563.02611999999999</v>
      </c>
      <c r="J165" s="187">
        <v>1169.2786299999998</v>
      </c>
      <c r="K165" s="187">
        <v>187.97452000000001</v>
      </c>
      <c r="L165" s="187">
        <v>15.833320000000001</v>
      </c>
      <c r="M165" s="187">
        <v>752.43737999999996</v>
      </c>
      <c r="N165" s="187">
        <v>233.18530999999999</v>
      </c>
      <c r="O165" s="187">
        <v>2415.5372800000005</v>
      </c>
      <c r="P165" s="187">
        <v>21.648139999999998</v>
      </c>
      <c r="Q165" s="187">
        <v>284.11682000000008</v>
      </c>
      <c r="R165" s="187">
        <v>205.83699999999999</v>
      </c>
      <c r="S165" s="187">
        <v>88.954999999999998</v>
      </c>
      <c r="T165" s="187">
        <v>85.702640000000002</v>
      </c>
      <c r="U165" s="285">
        <f t="shared" si="1"/>
        <v>41.044719999999998</v>
      </c>
      <c r="V165" s="285">
        <f t="shared" si="2"/>
        <v>9.2011000000000003</v>
      </c>
      <c r="W165" s="285">
        <f t="shared" si="3"/>
        <v>61.164200000000001</v>
      </c>
      <c r="X165" s="285">
        <f t="shared" si="4"/>
        <v>452.01600000000002</v>
      </c>
      <c r="Y165" s="285">
        <f t="shared" si="5"/>
        <v>881.90598000000011</v>
      </c>
      <c r="Z165" s="285">
        <f t="shared" si="6"/>
        <v>563.02611999999999</v>
      </c>
      <c r="AA165" s="285">
        <f t="shared" si="7"/>
        <v>1169.2786299999998</v>
      </c>
      <c r="AB165" s="285">
        <f t="shared" si="8"/>
        <v>187.97452000000001</v>
      </c>
      <c r="AC165" s="285">
        <f t="shared" si="9"/>
        <v>15.833320000000001</v>
      </c>
      <c r="AD165" s="285">
        <f t="shared" si="10"/>
        <v>752.43737999999996</v>
      </c>
      <c r="AE165" s="285">
        <f t="shared" si="11"/>
        <v>233.18530999999999</v>
      </c>
      <c r="AF165" s="285">
        <f t="shared" si="12"/>
        <v>2415.5372800000005</v>
      </c>
      <c r="AG165" s="285">
        <f t="shared" si="13"/>
        <v>21.648139999999998</v>
      </c>
      <c r="AH165" s="285">
        <f t="shared" si="14"/>
        <v>284.11682000000008</v>
      </c>
      <c r="AI165" s="285">
        <f t="shared" si="15"/>
        <v>205.83699999999999</v>
      </c>
      <c r="AJ165" s="285">
        <f t="shared" si="16"/>
        <v>88.954999999999998</v>
      </c>
      <c r="AK165" s="285">
        <f t="shared" si="17"/>
        <v>85.702640000000002</v>
      </c>
    </row>
    <row r="166" spans="3:37">
      <c r="C166" s="186" t="s">
        <v>746</v>
      </c>
      <c r="D166" s="187">
        <v>40.90728</v>
      </c>
      <c r="E166" s="187">
        <v>9.1883999999999997</v>
      </c>
      <c r="F166" s="187">
        <v>61.192740000000001</v>
      </c>
      <c r="G166" s="187">
        <v>451.79099999999994</v>
      </c>
      <c r="H166" s="187">
        <v>877.37018999999987</v>
      </c>
      <c r="I166" s="187">
        <v>562.96335999999997</v>
      </c>
      <c r="J166" s="187">
        <v>1169.9833699999999</v>
      </c>
      <c r="K166" s="187">
        <v>187.91709</v>
      </c>
      <c r="L166" s="187">
        <v>15.1355</v>
      </c>
      <c r="M166" s="187">
        <v>749.73137999999994</v>
      </c>
      <c r="N166" s="187">
        <v>266.57613000000003</v>
      </c>
      <c r="O166" s="187">
        <v>2314.3276899999996</v>
      </c>
      <c r="P166" s="187">
        <v>21.643150000000002</v>
      </c>
      <c r="Q166" s="187">
        <v>283.95581000000004</v>
      </c>
      <c r="R166" s="187">
        <v>205.13800000000001</v>
      </c>
      <c r="S166" s="187">
        <v>89.286000000000001</v>
      </c>
      <c r="T166" s="187">
        <v>85.58126</v>
      </c>
      <c r="U166" s="285">
        <f t="shared" si="1"/>
        <v>40.90728</v>
      </c>
      <c r="V166" s="285">
        <f t="shared" si="2"/>
        <v>9.1883999999999997</v>
      </c>
      <c r="W166" s="285">
        <f t="shared" si="3"/>
        <v>61.192740000000001</v>
      </c>
      <c r="X166" s="285">
        <f t="shared" si="4"/>
        <v>451.79099999999994</v>
      </c>
      <c r="Y166" s="285">
        <f t="shared" si="5"/>
        <v>877.37018999999987</v>
      </c>
      <c r="Z166" s="285">
        <f t="shared" si="6"/>
        <v>562.96335999999997</v>
      </c>
      <c r="AA166" s="285">
        <f t="shared" si="7"/>
        <v>1169.9833699999999</v>
      </c>
      <c r="AB166" s="285">
        <f t="shared" si="8"/>
        <v>187.91709</v>
      </c>
      <c r="AC166" s="285">
        <f t="shared" si="9"/>
        <v>15.1355</v>
      </c>
      <c r="AD166" s="285">
        <f t="shared" si="10"/>
        <v>749.73137999999994</v>
      </c>
      <c r="AE166" s="285">
        <f t="shared" si="11"/>
        <v>266.57613000000003</v>
      </c>
      <c r="AF166" s="285">
        <f t="shared" si="12"/>
        <v>2314.3276899999996</v>
      </c>
      <c r="AG166" s="285">
        <f t="shared" si="13"/>
        <v>21.643150000000002</v>
      </c>
      <c r="AH166" s="285">
        <f t="shared" si="14"/>
        <v>283.95581000000004</v>
      </c>
      <c r="AI166" s="285">
        <f t="shared" si="15"/>
        <v>205.13800000000001</v>
      </c>
      <c r="AJ166" s="285">
        <f t="shared" si="16"/>
        <v>89.286000000000001</v>
      </c>
      <c r="AK166" s="285">
        <f t="shared" si="17"/>
        <v>85.58126</v>
      </c>
    </row>
    <row r="167" spans="3:37">
      <c r="C167" s="186" t="s">
        <v>747</v>
      </c>
      <c r="D167" s="187">
        <v>40.718240000000002</v>
      </c>
      <c r="E167" s="187">
        <v>9.1394000000000002</v>
      </c>
      <c r="F167" s="187">
        <v>61.520429999999998</v>
      </c>
      <c r="G167" s="187">
        <v>449.89299999999997</v>
      </c>
      <c r="H167" s="187">
        <v>876.96199000000001</v>
      </c>
      <c r="I167" s="187">
        <v>562.77010999999993</v>
      </c>
      <c r="J167" s="187">
        <v>1169.3366699999999</v>
      </c>
      <c r="K167" s="187">
        <v>187.20702</v>
      </c>
      <c r="L167" s="187">
        <v>14.38598</v>
      </c>
      <c r="M167" s="187">
        <v>750.82444999999996</v>
      </c>
      <c r="N167" s="187">
        <v>286.76624000000004</v>
      </c>
      <c r="O167" s="187">
        <v>2282.9477300000017</v>
      </c>
      <c r="P167" s="187">
        <v>21.639389999999999</v>
      </c>
      <c r="Q167" s="187">
        <v>281.30929000000003</v>
      </c>
      <c r="R167" s="187">
        <v>205.03</v>
      </c>
      <c r="S167" s="187">
        <v>89.567999999999998</v>
      </c>
      <c r="T167" s="187">
        <v>85.415409999999994</v>
      </c>
      <c r="U167" s="285">
        <f t="shared" si="1"/>
        <v>40.718240000000002</v>
      </c>
      <c r="V167" s="285">
        <f t="shared" si="2"/>
        <v>9.1394000000000002</v>
      </c>
      <c r="W167" s="285">
        <f t="shared" si="3"/>
        <v>61.520429999999998</v>
      </c>
      <c r="X167" s="285">
        <f t="shared" si="4"/>
        <v>449.89299999999997</v>
      </c>
      <c r="Y167" s="285">
        <f t="shared" si="5"/>
        <v>876.96199000000001</v>
      </c>
      <c r="Z167" s="285">
        <f t="shared" si="6"/>
        <v>562.77010999999993</v>
      </c>
      <c r="AA167" s="285">
        <f t="shared" si="7"/>
        <v>1169.3366699999999</v>
      </c>
      <c r="AB167" s="285">
        <f t="shared" si="8"/>
        <v>187.20702</v>
      </c>
      <c r="AC167" s="285">
        <f t="shared" si="9"/>
        <v>14.38598</v>
      </c>
      <c r="AD167" s="285">
        <f t="shared" si="10"/>
        <v>750.82444999999996</v>
      </c>
      <c r="AE167" s="285">
        <f t="shared" si="11"/>
        <v>286.76624000000004</v>
      </c>
      <c r="AF167" s="285">
        <f t="shared" si="12"/>
        <v>2282.9477300000017</v>
      </c>
      <c r="AG167" s="285">
        <f t="shared" si="13"/>
        <v>21.639389999999999</v>
      </c>
      <c r="AH167" s="285">
        <f t="shared" si="14"/>
        <v>281.30929000000003</v>
      </c>
      <c r="AI167" s="285">
        <f t="shared" si="15"/>
        <v>205.03</v>
      </c>
      <c r="AJ167" s="285">
        <f t="shared" si="16"/>
        <v>89.567999999999998</v>
      </c>
      <c r="AK167" s="285">
        <f t="shared" si="17"/>
        <v>85.415409999999994</v>
      </c>
    </row>
    <row r="168" spans="3:37">
      <c r="C168" s="186" t="s">
        <v>748</v>
      </c>
      <c r="D168" s="187">
        <v>41.245910000000002</v>
      </c>
      <c r="E168" s="187">
        <v>9.1136999999999997</v>
      </c>
      <c r="F168" s="187">
        <v>61.631399999999999</v>
      </c>
      <c r="G168" s="187">
        <v>450.548</v>
      </c>
      <c r="H168" s="187">
        <v>877.00242000000014</v>
      </c>
      <c r="I168" s="187">
        <v>562.89025000000004</v>
      </c>
      <c r="J168" s="187">
        <v>1169.06843</v>
      </c>
      <c r="K168" s="187">
        <v>187.36114000000001</v>
      </c>
      <c r="L168" s="187">
        <v>0.27799000000000001</v>
      </c>
      <c r="M168" s="187">
        <v>751.31705999999997</v>
      </c>
      <c r="N168" s="187">
        <v>290.02163000000002</v>
      </c>
      <c r="O168" s="187">
        <v>2217.75693</v>
      </c>
      <c r="P168" s="187">
        <v>21.606560000000002</v>
      </c>
      <c r="Q168" s="187">
        <v>283.37169</v>
      </c>
      <c r="R168" s="187">
        <v>204.26900000000001</v>
      </c>
      <c r="S168" s="187">
        <v>89.561000000000007</v>
      </c>
      <c r="T168" s="187">
        <v>85.373840000000001</v>
      </c>
      <c r="U168" s="285">
        <f t="shared" si="1"/>
        <v>41.245910000000002</v>
      </c>
      <c r="V168" s="285">
        <f t="shared" si="2"/>
        <v>9.1136999999999997</v>
      </c>
      <c r="W168" s="285">
        <f t="shared" si="3"/>
        <v>61.631399999999999</v>
      </c>
      <c r="X168" s="285">
        <f t="shared" si="4"/>
        <v>450.548</v>
      </c>
      <c r="Y168" s="285">
        <f t="shared" si="5"/>
        <v>877.00242000000014</v>
      </c>
      <c r="Z168" s="285">
        <f t="shared" si="6"/>
        <v>562.89025000000004</v>
      </c>
      <c r="AA168" s="285">
        <f t="shared" si="7"/>
        <v>1169.06843</v>
      </c>
      <c r="AB168" s="285">
        <f t="shared" si="8"/>
        <v>187.36114000000001</v>
      </c>
      <c r="AC168" s="285">
        <f t="shared" si="9"/>
        <v>0.27799000000000001</v>
      </c>
      <c r="AD168" s="285">
        <f t="shared" si="10"/>
        <v>751.31705999999997</v>
      </c>
      <c r="AE168" s="285">
        <f t="shared" si="11"/>
        <v>290.02163000000002</v>
      </c>
      <c r="AF168" s="285">
        <f t="shared" si="12"/>
        <v>2217.75693</v>
      </c>
      <c r="AG168" s="285">
        <f t="shared" si="13"/>
        <v>21.606560000000002</v>
      </c>
      <c r="AH168" s="285">
        <f t="shared" si="14"/>
        <v>283.37169</v>
      </c>
      <c r="AI168" s="285">
        <f t="shared" si="15"/>
        <v>204.26900000000001</v>
      </c>
      <c r="AJ168" s="285">
        <f t="shared" si="16"/>
        <v>89.561000000000007</v>
      </c>
      <c r="AK168" s="285">
        <f t="shared" si="17"/>
        <v>85.373840000000001</v>
      </c>
    </row>
    <row r="169" spans="3:37">
      <c r="C169" s="186" t="s">
        <v>749</v>
      </c>
      <c r="D169" s="187">
        <v>41.437640000000002</v>
      </c>
      <c r="E169" s="187">
        <v>9.1143999999999998</v>
      </c>
      <c r="F169" s="187">
        <v>61.570720000000001</v>
      </c>
      <c r="G169" s="187">
        <v>450.36599999999999</v>
      </c>
      <c r="H169" s="187">
        <v>878.28531999999996</v>
      </c>
      <c r="I169" s="187">
        <v>562.76148999999998</v>
      </c>
      <c r="J169" s="187">
        <v>1170.5017800000001</v>
      </c>
      <c r="K169" s="187">
        <v>187.19200000000001</v>
      </c>
      <c r="L169" s="187">
        <v>0</v>
      </c>
      <c r="M169" s="187">
        <v>753.82903999999996</v>
      </c>
      <c r="N169" s="187">
        <v>292.83180000000004</v>
      </c>
      <c r="O169" s="187">
        <v>2207.5991299999996</v>
      </c>
      <c r="P169" s="187">
        <v>21.691459999999999</v>
      </c>
      <c r="Q169" s="187">
        <v>258.85314</v>
      </c>
      <c r="R169" s="187">
        <v>204.131</v>
      </c>
      <c r="S169" s="187">
        <v>89.503</v>
      </c>
      <c r="T169" s="187">
        <v>85.275840000000002</v>
      </c>
      <c r="U169" s="285">
        <f t="shared" si="1"/>
        <v>41.437640000000002</v>
      </c>
      <c r="V169" s="285">
        <f t="shared" si="2"/>
        <v>9.1143999999999998</v>
      </c>
      <c r="W169" s="285">
        <f t="shared" si="3"/>
        <v>61.570720000000001</v>
      </c>
      <c r="X169" s="285">
        <f t="shared" si="4"/>
        <v>450.36599999999999</v>
      </c>
      <c r="Y169" s="285">
        <f t="shared" si="5"/>
        <v>878.28531999999996</v>
      </c>
      <c r="Z169" s="285">
        <f t="shared" si="6"/>
        <v>562.76148999999998</v>
      </c>
      <c r="AA169" s="285">
        <f t="shared" si="7"/>
        <v>1170.5017800000001</v>
      </c>
      <c r="AB169" s="285">
        <f t="shared" si="8"/>
        <v>187.19200000000001</v>
      </c>
      <c r="AC169" s="285">
        <f t="shared" si="9"/>
        <v>0</v>
      </c>
      <c r="AD169" s="285">
        <f t="shared" si="10"/>
        <v>753.82903999999996</v>
      </c>
      <c r="AE169" s="285">
        <f t="shared" si="11"/>
        <v>292.83180000000004</v>
      </c>
      <c r="AF169" s="285">
        <f t="shared" si="12"/>
        <v>2207.5991299999996</v>
      </c>
      <c r="AG169" s="285">
        <f t="shared" si="13"/>
        <v>21.691459999999999</v>
      </c>
      <c r="AH169" s="285">
        <f t="shared" si="14"/>
        <v>258.85314</v>
      </c>
      <c r="AI169" s="285">
        <f t="shared" si="15"/>
        <v>204.131</v>
      </c>
      <c r="AJ169" s="285">
        <f t="shared" si="16"/>
        <v>89.503</v>
      </c>
      <c r="AK169" s="285">
        <f t="shared" si="17"/>
        <v>85.275840000000002</v>
      </c>
    </row>
    <row r="170" spans="3:37">
      <c r="C170" s="186" t="s">
        <v>750</v>
      </c>
      <c r="D170" s="187">
        <v>41.421549999999996</v>
      </c>
      <c r="E170" s="187">
        <v>9.1141000000000005</v>
      </c>
      <c r="F170" s="187">
        <v>61.226390000000002</v>
      </c>
      <c r="G170" s="187">
        <v>451.36099999999999</v>
      </c>
      <c r="H170" s="187">
        <v>875.83294000000001</v>
      </c>
      <c r="I170" s="187">
        <v>562.11789999999996</v>
      </c>
      <c r="J170" s="187">
        <v>1167.7276400000001</v>
      </c>
      <c r="K170" s="187">
        <v>187.05385999999999</v>
      </c>
      <c r="L170" s="187">
        <v>0</v>
      </c>
      <c r="M170" s="187">
        <v>750.98550999999998</v>
      </c>
      <c r="N170" s="187">
        <v>298.13461000000001</v>
      </c>
      <c r="O170" s="187">
        <v>2083.3145499999996</v>
      </c>
      <c r="P170" s="187">
        <v>21.84975</v>
      </c>
      <c r="Q170" s="187">
        <v>268.58339999999998</v>
      </c>
      <c r="R170" s="187">
        <v>203.73500000000001</v>
      </c>
      <c r="S170" s="187">
        <v>89.631</v>
      </c>
      <c r="T170" s="187">
        <v>85.313980000000001</v>
      </c>
      <c r="U170" s="285">
        <f t="shared" si="1"/>
        <v>41.421549999999996</v>
      </c>
      <c r="V170" s="285">
        <f t="shared" si="2"/>
        <v>9.1141000000000005</v>
      </c>
      <c r="W170" s="285">
        <f t="shared" si="3"/>
        <v>61.226390000000002</v>
      </c>
      <c r="X170" s="285">
        <f t="shared" si="4"/>
        <v>451.36099999999999</v>
      </c>
      <c r="Y170" s="285">
        <f t="shared" si="5"/>
        <v>875.83294000000001</v>
      </c>
      <c r="Z170" s="285">
        <f t="shared" si="6"/>
        <v>562.11789999999996</v>
      </c>
      <c r="AA170" s="285">
        <f t="shared" si="7"/>
        <v>1167.7276400000001</v>
      </c>
      <c r="AB170" s="285">
        <f t="shared" si="8"/>
        <v>187.05385999999999</v>
      </c>
      <c r="AC170" s="285">
        <f t="shared" si="9"/>
        <v>0</v>
      </c>
      <c r="AD170" s="285">
        <f t="shared" si="10"/>
        <v>750.98550999999998</v>
      </c>
      <c r="AE170" s="285">
        <f t="shared" si="11"/>
        <v>298.13461000000001</v>
      </c>
      <c r="AF170" s="285">
        <f t="shared" si="12"/>
        <v>2083.3145499999996</v>
      </c>
      <c r="AG170" s="285">
        <f t="shared" si="13"/>
        <v>21.84975</v>
      </c>
      <c r="AH170" s="285">
        <f t="shared" si="14"/>
        <v>268.58339999999998</v>
      </c>
      <c r="AI170" s="285">
        <f t="shared" si="15"/>
        <v>203.73500000000001</v>
      </c>
      <c r="AJ170" s="285">
        <f t="shared" si="16"/>
        <v>89.631</v>
      </c>
      <c r="AK170" s="285">
        <f t="shared" si="17"/>
        <v>85.313980000000001</v>
      </c>
    </row>
    <row r="171" spans="3:37">
      <c r="C171" s="186" t="s">
        <v>751</v>
      </c>
      <c r="D171" s="187">
        <v>41.560389999999998</v>
      </c>
      <c r="E171" s="187">
        <v>9.1105999999999998</v>
      </c>
      <c r="F171" s="187">
        <v>61.44556</v>
      </c>
      <c r="G171" s="187">
        <v>450.56600000000003</v>
      </c>
      <c r="H171" s="187">
        <v>876.26625999999999</v>
      </c>
      <c r="I171" s="187">
        <v>562.50512000000003</v>
      </c>
      <c r="J171" s="187">
        <v>1165.94742</v>
      </c>
      <c r="K171" s="187">
        <v>186.12415999999999</v>
      </c>
      <c r="L171" s="187">
        <v>0</v>
      </c>
      <c r="M171" s="187">
        <v>752.62599999999998</v>
      </c>
      <c r="N171" s="187">
        <v>298.03428000000002</v>
      </c>
      <c r="O171" s="187">
        <v>2042.5528100000006</v>
      </c>
      <c r="P171" s="187">
        <v>22.051949999999998</v>
      </c>
      <c r="Q171" s="187">
        <v>273.31637999999998</v>
      </c>
      <c r="R171" s="187">
        <v>204.43</v>
      </c>
      <c r="S171" s="187">
        <v>89.613</v>
      </c>
      <c r="T171" s="187">
        <v>85.119749999999996</v>
      </c>
      <c r="U171" s="285">
        <f t="shared" si="1"/>
        <v>41.560389999999998</v>
      </c>
      <c r="V171" s="285">
        <f t="shared" si="2"/>
        <v>9.1105999999999998</v>
      </c>
      <c r="W171" s="285">
        <f t="shared" si="3"/>
        <v>61.44556</v>
      </c>
      <c r="X171" s="285">
        <f t="shared" si="4"/>
        <v>450.56600000000003</v>
      </c>
      <c r="Y171" s="285">
        <f t="shared" si="5"/>
        <v>876.26625999999999</v>
      </c>
      <c r="Z171" s="285">
        <f t="shared" si="6"/>
        <v>562.50512000000003</v>
      </c>
      <c r="AA171" s="285">
        <f t="shared" si="7"/>
        <v>1165.94742</v>
      </c>
      <c r="AB171" s="285">
        <f t="shared" si="8"/>
        <v>186.12415999999999</v>
      </c>
      <c r="AC171" s="285">
        <f t="shared" si="9"/>
        <v>0</v>
      </c>
      <c r="AD171" s="285">
        <f t="shared" si="10"/>
        <v>752.62599999999998</v>
      </c>
      <c r="AE171" s="285">
        <f t="shared" si="11"/>
        <v>298.03428000000002</v>
      </c>
      <c r="AF171" s="285">
        <f t="shared" si="12"/>
        <v>2042.5528100000006</v>
      </c>
      <c r="AG171" s="285">
        <f t="shared" si="13"/>
        <v>22.051949999999998</v>
      </c>
      <c r="AH171" s="285">
        <f t="shared" si="14"/>
        <v>273.31637999999998</v>
      </c>
      <c r="AI171" s="285">
        <f t="shared" si="15"/>
        <v>204.43</v>
      </c>
      <c r="AJ171" s="285">
        <f t="shared" si="16"/>
        <v>89.613</v>
      </c>
      <c r="AK171" s="285">
        <f t="shared" si="17"/>
        <v>85.119749999999996</v>
      </c>
    </row>
    <row r="172" spans="3:37">
      <c r="C172" s="186" t="s">
        <v>752</v>
      </c>
      <c r="D172" s="187">
        <v>41.483279999999993</v>
      </c>
      <c r="E172" s="187">
        <v>9.1138999999999992</v>
      </c>
      <c r="F172" s="187">
        <v>61.31183</v>
      </c>
      <c r="G172" s="187">
        <v>450.233</v>
      </c>
      <c r="H172" s="187">
        <v>874.10375999999985</v>
      </c>
      <c r="I172" s="187">
        <v>562.24749999999995</v>
      </c>
      <c r="J172" s="187">
        <v>1165.8217199999999</v>
      </c>
      <c r="K172" s="187">
        <v>185.95578</v>
      </c>
      <c r="L172" s="187">
        <v>0</v>
      </c>
      <c r="M172" s="187">
        <v>750.95787999999993</v>
      </c>
      <c r="N172" s="187">
        <v>287.82362000000001</v>
      </c>
      <c r="O172" s="187">
        <v>2111.671409999999</v>
      </c>
      <c r="P172" s="187">
        <v>21.943379999999998</v>
      </c>
      <c r="Q172" s="187">
        <v>263.71529999999996</v>
      </c>
      <c r="R172" s="187">
        <v>204.13800000000001</v>
      </c>
      <c r="S172" s="187">
        <v>89.703999999999994</v>
      </c>
      <c r="T172" s="187">
        <v>84.976380000000006</v>
      </c>
      <c r="U172" s="285">
        <f t="shared" si="1"/>
        <v>41.483279999999993</v>
      </c>
      <c r="V172" s="285">
        <f t="shared" si="2"/>
        <v>9.1138999999999992</v>
      </c>
      <c r="W172" s="285">
        <f t="shared" si="3"/>
        <v>61.31183</v>
      </c>
      <c r="X172" s="285">
        <f t="shared" si="4"/>
        <v>450.233</v>
      </c>
      <c r="Y172" s="285">
        <f t="shared" si="5"/>
        <v>874.10375999999985</v>
      </c>
      <c r="Z172" s="285">
        <f t="shared" si="6"/>
        <v>562.24749999999995</v>
      </c>
      <c r="AA172" s="285">
        <f t="shared" si="7"/>
        <v>1165.8217199999999</v>
      </c>
      <c r="AB172" s="285">
        <f t="shared" si="8"/>
        <v>185.95578</v>
      </c>
      <c r="AC172" s="285">
        <f t="shared" si="9"/>
        <v>0</v>
      </c>
      <c r="AD172" s="285">
        <f t="shared" si="10"/>
        <v>750.95787999999993</v>
      </c>
      <c r="AE172" s="285">
        <f t="shared" si="11"/>
        <v>287.82362000000001</v>
      </c>
      <c r="AF172" s="285">
        <f t="shared" si="12"/>
        <v>2111.671409999999</v>
      </c>
      <c r="AG172" s="285">
        <f t="shared" si="13"/>
        <v>21.943379999999998</v>
      </c>
      <c r="AH172" s="285">
        <f t="shared" si="14"/>
        <v>263.71529999999996</v>
      </c>
      <c r="AI172" s="285">
        <f t="shared" si="15"/>
        <v>204.13800000000001</v>
      </c>
      <c r="AJ172" s="285">
        <f t="shared" si="16"/>
        <v>89.703999999999994</v>
      </c>
      <c r="AK172" s="285">
        <f t="shared" si="17"/>
        <v>84.976380000000006</v>
      </c>
    </row>
    <row r="173" spans="3:37">
      <c r="C173" s="186" t="s">
        <v>753</v>
      </c>
      <c r="D173" s="187">
        <v>41.403019999999998</v>
      </c>
      <c r="E173" s="187">
        <v>9.1165000000000003</v>
      </c>
      <c r="F173" s="187">
        <v>60.63317</v>
      </c>
      <c r="G173" s="187">
        <v>449.803</v>
      </c>
      <c r="H173" s="187">
        <v>875.38846000000012</v>
      </c>
      <c r="I173" s="187">
        <v>562.125</v>
      </c>
      <c r="J173" s="187">
        <v>1165.8368300000002</v>
      </c>
      <c r="K173" s="187">
        <v>186.22971999999999</v>
      </c>
      <c r="L173" s="187">
        <v>0</v>
      </c>
      <c r="M173" s="187">
        <v>753.12078999999994</v>
      </c>
      <c r="N173" s="187">
        <v>283.51756999999998</v>
      </c>
      <c r="O173" s="187">
        <v>2151.5987699999996</v>
      </c>
      <c r="P173" s="187">
        <v>21.912690000000005</v>
      </c>
      <c r="Q173" s="187">
        <v>262.02996999999999</v>
      </c>
      <c r="R173" s="187">
        <v>204.441</v>
      </c>
      <c r="S173" s="187">
        <v>89.700999999999993</v>
      </c>
      <c r="T173" s="187">
        <v>84.590590000000006</v>
      </c>
      <c r="U173" s="285">
        <f t="shared" si="1"/>
        <v>41.403019999999998</v>
      </c>
      <c r="V173" s="285">
        <f t="shared" si="2"/>
        <v>9.1165000000000003</v>
      </c>
      <c r="W173" s="285">
        <f t="shared" si="3"/>
        <v>60.63317</v>
      </c>
      <c r="X173" s="285">
        <f t="shared" si="4"/>
        <v>449.803</v>
      </c>
      <c r="Y173" s="285">
        <f t="shared" si="5"/>
        <v>875.38846000000012</v>
      </c>
      <c r="Z173" s="285">
        <f t="shared" si="6"/>
        <v>562.125</v>
      </c>
      <c r="AA173" s="285">
        <f t="shared" si="7"/>
        <v>1165.8368300000002</v>
      </c>
      <c r="AB173" s="285">
        <f t="shared" si="8"/>
        <v>186.22971999999999</v>
      </c>
      <c r="AC173" s="285">
        <f t="shared" si="9"/>
        <v>0</v>
      </c>
      <c r="AD173" s="285">
        <f t="shared" si="10"/>
        <v>753.12078999999994</v>
      </c>
      <c r="AE173" s="285">
        <f t="shared" si="11"/>
        <v>283.51756999999998</v>
      </c>
      <c r="AF173" s="285">
        <f t="shared" si="12"/>
        <v>2151.5987699999996</v>
      </c>
      <c r="AG173" s="285">
        <f t="shared" si="13"/>
        <v>21.912690000000005</v>
      </c>
      <c r="AH173" s="285">
        <f t="shared" si="14"/>
        <v>262.02996999999999</v>
      </c>
      <c r="AI173" s="285">
        <f t="shared" si="15"/>
        <v>204.441</v>
      </c>
      <c r="AJ173" s="285">
        <f t="shared" si="16"/>
        <v>89.700999999999993</v>
      </c>
      <c r="AK173" s="285">
        <f t="shared" si="17"/>
        <v>84.590590000000006</v>
      </c>
    </row>
    <row r="174" spans="3:37">
      <c r="C174" s="186" t="s">
        <v>754</v>
      </c>
      <c r="D174" s="187">
        <v>41.044159999999998</v>
      </c>
      <c r="E174" s="187">
        <v>9.0836000000000006</v>
      </c>
      <c r="F174" s="187">
        <v>59.385199999999998</v>
      </c>
      <c r="G174" s="187">
        <v>449.18</v>
      </c>
      <c r="H174" s="187">
        <v>876.41044999999997</v>
      </c>
      <c r="I174" s="187">
        <v>562.30822000000001</v>
      </c>
      <c r="J174" s="187">
        <v>1170.2066400000001</v>
      </c>
      <c r="K174" s="187">
        <v>187.28870000000001</v>
      </c>
      <c r="L174" s="187">
        <v>0</v>
      </c>
      <c r="M174" s="187">
        <v>751.80087000000003</v>
      </c>
      <c r="N174" s="187">
        <v>283.81790000000001</v>
      </c>
      <c r="O174" s="187">
        <v>2227.189080000001</v>
      </c>
      <c r="P174" s="187">
        <v>21.855710000000002</v>
      </c>
      <c r="Q174" s="187">
        <v>254.33286000000001</v>
      </c>
      <c r="R174" s="187">
        <v>204.673</v>
      </c>
      <c r="S174" s="187">
        <v>89.738</v>
      </c>
      <c r="T174" s="187">
        <v>84.618189999999998</v>
      </c>
      <c r="U174" s="285">
        <f t="shared" si="1"/>
        <v>41.044159999999998</v>
      </c>
      <c r="V174" s="285">
        <f t="shared" si="2"/>
        <v>9.0836000000000006</v>
      </c>
      <c r="W174" s="285">
        <f t="shared" si="3"/>
        <v>59.385199999999998</v>
      </c>
      <c r="X174" s="285">
        <f t="shared" si="4"/>
        <v>449.18</v>
      </c>
      <c r="Y174" s="285">
        <f t="shared" si="5"/>
        <v>876.41044999999997</v>
      </c>
      <c r="Z174" s="285">
        <f t="shared" si="6"/>
        <v>562.30822000000001</v>
      </c>
      <c r="AA174" s="285">
        <f t="shared" si="7"/>
        <v>1170.2066400000001</v>
      </c>
      <c r="AB174" s="285">
        <f t="shared" si="8"/>
        <v>187.28870000000001</v>
      </c>
      <c r="AC174" s="285">
        <f t="shared" si="9"/>
        <v>0</v>
      </c>
      <c r="AD174" s="285">
        <f t="shared" si="10"/>
        <v>751.80087000000003</v>
      </c>
      <c r="AE174" s="285">
        <f t="shared" si="11"/>
        <v>283.81790000000001</v>
      </c>
      <c r="AF174" s="285">
        <f t="shared" si="12"/>
        <v>2227.189080000001</v>
      </c>
      <c r="AG174" s="285">
        <f t="shared" si="13"/>
        <v>21.855710000000002</v>
      </c>
      <c r="AH174" s="285">
        <f t="shared" si="14"/>
        <v>254.33286000000001</v>
      </c>
      <c r="AI174" s="285">
        <f t="shared" si="15"/>
        <v>204.673</v>
      </c>
      <c r="AJ174" s="285">
        <f t="shared" si="16"/>
        <v>89.738</v>
      </c>
      <c r="AK174" s="285">
        <f t="shared" si="17"/>
        <v>84.618189999999998</v>
      </c>
    </row>
    <row r="175" spans="3:37">
      <c r="C175" s="186" t="s">
        <v>755</v>
      </c>
      <c r="D175" s="187">
        <v>40.287739999999999</v>
      </c>
      <c r="E175" s="187">
        <v>9.0639000000000003</v>
      </c>
      <c r="F175" s="187">
        <v>59.550640000000001</v>
      </c>
      <c r="G175" s="187">
        <v>448.82299999999998</v>
      </c>
      <c r="H175" s="187">
        <v>877.53813000000002</v>
      </c>
      <c r="I175" s="187">
        <v>562.04286000000002</v>
      </c>
      <c r="J175" s="187">
        <v>1170.90831</v>
      </c>
      <c r="K175" s="187">
        <v>187.61502999999999</v>
      </c>
      <c r="L175" s="187">
        <v>0</v>
      </c>
      <c r="M175" s="187">
        <v>752.03777000000002</v>
      </c>
      <c r="N175" s="187">
        <v>302.54577999999998</v>
      </c>
      <c r="O175" s="187">
        <v>2324.8371199999992</v>
      </c>
      <c r="P175" s="187">
        <v>21.956669999999999</v>
      </c>
      <c r="Q175" s="187">
        <v>249.71161000000001</v>
      </c>
      <c r="R175" s="187">
        <v>204.62200000000001</v>
      </c>
      <c r="S175" s="187">
        <v>89.744</v>
      </c>
      <c r="T175" s="187">
        <v>84.272379999999998</v>
      </c>
      <c r="U175" s="285">
        <f t="shared" si="1"/>
        <v>40.287739999999999</v>
      </c>
      <c r="V175" s="285">
        <f t="shared" si="2"/>
        <v>9.0639000000000003</v>
      </c>
      <c r="W175" s="285">
        <f t="shared" si="3"/>
        <v>59.550640000000001</v>
      </c>
      <c r="X175" s="285">
        <f t="shared" si="4"/>
        <v>448.82299999999998</v>
      </c>
      <c r="Y175" s="285">
        <f t="shared" si="5"/>
        <v>877.53813000000002</v>
      </c>
      <c r="Z175" s="285">
        <f t="shared" si="6"/>
        <v>562.04286000000002</v>
      </c>
      <c r="AA175" s="285">
        <f t="shared" si="7"/>
        <v>1170.90831</v>
      </c>
      <c r="AB175" s="285">
        <f t="shared" si="8"/>
        <v>187.61502999999999</v>
      </c>
      <c r="AC175" s="285">
        <f t="shared" si="9"/>
        <v>0</v>
      </c>
      <c r="AD175" s="285">
        <f t="shared" si="10"/>
        <v>752.03777000000002</v>
      </c>
      <c r="AE175" s="285">
        <f t="shared" si="11"/>
        <v>302.54577999999998</v>
      </c>
      <c r="AF175" s="285">
        <f t="shared" si="12"/>
        <v>2324.8371199999992</v>
      </c>
      <c r="AG175" s="285">
        <f t="shared" si="13"/>
        <v>21.956669999999999</v>
      </c>
      <c r="AH175" s="285">
        <f t="shared" si="14"/>
        <v>249.71161000000001</v>
      </c>
      <c r="AI175" s="285">
        <f t="shared" si="15"/>
        <v>204.62200000000001</v>
      </c>
      <c r="AJ175" s="285">
        <f t="shared" si="16"/>
        <v>89.744</v>
      </c>
      <c r="AK175" s="285">
        <f t="shared" si="17"/>
        <v>84.272379999999998</v>
      </c>
    </row>
    <row r="176" spans="3:37">
      <c r="C176" s="186" t="s">
        <v>756</v>
      </c>
      <c r="D176" s="187">
        <v>40.809870000000004</v>
      </c>
      <c r="E176" s="187">
        <v>9.0640999999999998</v>
      </c>
      <c r="F176" s="187">
        <v>59.72063</v>
      </c>
      <c r="G176" s="187">
        <v>448.49099999999999</v>
      </c>
      <c r="H176" s="187">
        <v>878.74286999999993</v>
      </c>
      <c r="I176" s="187">
        <v>561.94353999999998</v>
      </c>
      <c r="J176" s="187">
        <v>1172.7327</v>
      </c>
      <c r="K176" s="187">
        <v>187.67142000000001</v>
      </c>
      <c r="L176" s="187">
        <v>0</v>
      </c>
      <c r="M176" s="187">
        <v>751.99487999999997</v>
      </c>
      <c r="N176" s="187">
        <v>310.26216999999997</v>
      </c>
      <c r="O176" s="187">
        <v>2404.7758400000007</v>
      </c>
      <c r="P176" s="187">
        <v>22.01521</v>
      </c>
      <c r="Q176" s="187">
        <v>245.74249999999998</v>
      </c>
      <c r="R176" s="187">
        <v>204.696</v>
      </c>
      <c r="S176" s="187">
        <v>89.790999999999997</v>
      </c>
      <c r="T176" s="187">
        <v>84.223460000000003</v>
      </c>
      <c r="U176" s="285">
        <f t="shared" si="1"/>
        <v>40.809870000000004</v>
      </c>
      <c r="V176" s="285">
        <f t="shared" si="2"/>
        <v>9.0640999999999998</v>
      </c>
      <c r="W176" s="285">
        <f t="shared" si="3"/>
        <v>59.72063</v>
      </c>
      <c r="X176" s="285">
        <f t="shared" si="4"/>
        <v>448.49099999999999</v>
      </c>
      <c r="Y176" s="285">
        <f t="shared" si="5"/>
        <v>878.74286999999993</v>
      </c>
      <c r="Z176" s="285">
        <f t="shared" si="6"/>
        <v>561.94353999999998</v>
      </c>
      <c r="AA176" s="285">
        <f t="shared" si="7"/>
        <v>1172.7327</v>
      </c>
      <c r="AB176" s="285">
        <f t="shared" si="8"/>
        <v>187.67142000000001</v>
      </c>
      <c r="AC176" s="285">
        <f t="shared" si="9"/>
        <v>0</v>
      </c>
      <c r="AD176" s="285">
        <f t="shared" si="10"/>
        <v>751.99487999999997</v>
      </c>
      <c r="AE176" s="285">
        <f t="shared" si="11"/>
        <v>310.26216999999997</v>
      </c>
      <c r="AF176" s="285">
        <f t="shared" si="12"/>
        <v>2404.7758400000007</v>
      </c>
      <c r="AG176" s="285">
        <f t="shared" si="13"/>
        <v>22.01521</v>
      </c>
      <c r="AH176" s="285">
        <f t="shared" si="14"/>
        <v>245.74249999999998</v>
      </c>
      <c r="AI176" s="285">
        <f t="shared" si="15"/>
        <v>204.696</v>
      </c>
      <c r="AJ176" s="285">
        <f t="shared" si="16"/>
        <v>89.790999999999997</v>
      </c>
      <c r="AK176" s="285">
        <f t="shared" si="17"/>
        <v>84.223460000000003</v>
      </c>
    </row>
    <row r="177" spans="3:37">
      <c r="C177" s="186" t="s">
        <v>757</v>
      </c>
      <c r="D177" s="187">
        <v>40.263089999999998</v>
      </c>
      <c r="E177" s="187">
        <v>9.065199999999999</v>
      </c>
      <c r="F177" s="187">
        <v>59.359209999999997</v>
      </c>
      <c r="G177" s="187">
        <v>449.173</v>
      </c>
      <c r="H177" s="187">
        <v>878.69684999999993</v>
      </c>
      <c r="I177" s="187">
        <v>561.90567999999996</v>
      </c>
      <c r="J177" s="187">
        <v>1173.3344199999999</v>
      </c>
      <c r="K177" s="187">
        <v>187.82506000000001</v>
      </c>
      <c r="L177" s="187">
        <v>0</v>
      </c>
      <c r="M177" s="187">
        <v>749.71705999999995</v>
      </c>
      <c r="N177" s="187">
        <v>303.13065</v>
      </c>
      <c r="O177" s="187">
        <v>2410.8006300000002</v>
      </c>
      <c r="P177" s="187">
        <v>22.108409999999999</v>
      </c>
      <c r="Q177" s="187">
        <v>214.17580000000004</v>
      </c>
      <c r="R177" s="187">
        <v>204.27</v>
      </c>
      <c r="S177" s="187">
        <v>89.89</v>
      </c>
      <c r="T177" s="187">
        <v>84.007530000000003</v>
      </c>
      <c r="U177" s="285">
        <f t="shared" si="1"/>
        <v>40.263089999999998</v>
      </c>
      <c r="V177" s="285">
        <f t="shared" si="2"/>
        <v>9.065199999999999</v>
      </c>
      <c r="W177" s="285">
        <f t="shared" si="3"/>
        <v>59.359209999999997</v>
      </c>
      <c r="X177" s="285">
        <f t="shared" si="4"/>
        <v>449.173</v>
      </c>
      <c r="Y177" s="285">
        <f t="shared" si="5"/>
        <v>878.69684999999993</v>
      </c>
      <c r="Z177" s="285">
        <f t="shared" si="6"/>
        <v>561.90567999999996</v>
      </c>
      <c r="AA177" s="285">
        <f t="shared" si="7"/>
        <v>1173.3344199999999</v>
      </c>
      <c r="AB177" s="285">
        <f t="shared" si="8"/>
        <v>187.82506000000001</v>
      </c>
      <c r="AC177" s="285">
        <f t="shared" si="9"/>
        <v>0</v>
      </c>
      <c r="AD177" s="285">
        <f t="shared" si="10"/>
        <v>749.71705999999995</v>
      </c>
      <c r="AE177" s="285">
        <f t="shared" si="11"/>
        <v>303.13065</v>
      </c>
      <c r="AF177" s="285">
        <f t="shared" si="12"/>
        <v>2410.8006300000002</v>
      </c>
      <c r="AG177" s="285">
        <f t="shared" si="13"/>
        <v>22.108409999999999</v>
      </c>
      <c r="AH177" s="285">
        <f t="shared" si="14"/>
        <v>214.17580000000004</v>
      </c>
      <c r="AI177" s="285">
        <f t="shared" si="15"/>
        <v>204.27</v>
      </c>
      <c r="AJ177" s="285">
        <f t="shared" si="16"/>
        <v>89.89</v>
      </c>
      <c r="AK177" s="285">
        <f t="shared" si="17"/>
        <v>84.007530000000003</v>
      </c>
    </row>
    <row r="178" spans="3:37">
      <c r="C178" s="186" t="s">
        <v>758</v>
      </c>
      <c r="D178" s="187">
        <v>40.267049999999998</v>
      </c>
      <c r="E178" s="187">
        <v>9.0648999999999997</v>
      </c>
      <c r="F178" s="187">
        <v>59.393819999999998</v>
      </c>
      <c r="G178" s="187">
        <v>449.00799999999992</v>
      </c>
      <c r="H178" s="187">
        <v>879.80382000000009</v>
      </c>
      <c r="I178" s="187">
        <v>562.12572999999998</v>
      </c>
      <c r="J178" s="187">
        <v>1172.3822500000001</v>
      </c>
      <c r="K178" s="187">
        <v>187.77491000000001</v>
      </c>
      <c r="L178" s="187">
        <v>0</v>
      </c>
      <c r="M178" s="187">
        <v>752.74802999999997</v>
      </c>
      <c r="N178" s="187">
        <v>306.22057000000001</v>
      </c>
      <c r="O178" s="187">
        <v>2466.7679199999998</v>
      </c>
      <c r="P178" s="187">
        <v>22.146800000000002</v>
      </c>
      <c r="Q178" s="187">
        <v>198.41342999999998</v>
      </c>
      <c r="R178" s="187">
        <v>205.69599999999997</v>
      </c>
      <c r="S178" s="187">
        <v>89.926000000000002</v>
      </c>
      <c r="T178" s="187">
        <v>84.034769999999995</v>
      </c>
      <c r="U178" s="285">
        <f t="shared" si="1"/>
        <v>40.267049999999998</v>
      </c>
      <c r="V178" s="285">
        <f t="shared" si="2"/>
        <v>9.0648999999999997</v>
      </c>
      <c r="W178" s="285">
        <f t="shared" si="3"/>
        <v>59.393819999999998</v>
      </c>
      <c r="X178" s="285">
        <f t="shared" si="4"/>
        <v>449.00799999999992</v>
      </c>
      <c r="Y178" s="285">
        <f t="shared" si="5"/>
        <v>879.80382000000009</v>
      </c>
      <c r="Z178" s="285">
        <f t="shared" si="6"/>
        <v>562.12572999999998</v>
      </c>
      <c r="AA178" s="285">
        <f t="shared" si="7"/>
        <v>1172.3822500000001</v>
      </c>
      <c r="AB178" s="285">
        <f t="shared" si="8"/>
        <v>187.77491000000001</v>
      </c>
      <c r="AC178" s="285">
        <f t="shared" si="9"/>
        <v>0</v>
      </c>
      <c r="AD178" s="285">
        <f t="shared" si="10"/>
        <v>752.74802999999997</v>
      </c>
      <c r="AE178" s="285">
        <f t="shared" si="11"/>
        <v>306.22057000000001</v>
      </c>
      <c r="AF178" s="285">
        <f t="shared" si="12"/>
        <v>2466.7679199999998</v>
      </c>
      <c r="AG178" s="285">
        <f t="shared" si="13"/>
        <v>22.146800000000002</v>
      </c>
      <c r="AH178" s="285">
        <f t="shared" si="14"/>
        <v>198.41342999999998</v>
      </c>
      <c r="AI178" s="285">
        <f t="shared" si="15"/>
        <v>205.69599999999997</v>
      </c>
      <c r="AJ178" s="285">
        <f t="shared" si="16"/>
        <v>89.926000000000002</v>
      </c>
      <c r="AK178" s="285">
        <f t="shared" si="17"/>
        <v>84.034769999999995</v>
      </c>
    </row>
    <row r="179" spans="3:37">
      <c r="C179" s="186" t="s">
        <v>759</v>
      </c>
      <c r="D179" s="187">
        <v>40.712569999999999</v>
      </c>
      <c r="E179" s="187">
        <v>9.0646000000000004</v>
      </c>
      <c r="F179" s="187">
        <v>59.284999999999997</v>
      </c>
      <c r="G179" s="187">
        <v>447.63</v>
      </c>
      <c r="H179" s="187">
        <v>879.34476999999993</v>
      </c>
      <c r="I179" s="187">
        <v>562.76367000000005</v>
      </c>
      <c r="J179" s="187">
        <v>1174.6684700000001</v>
      </c>
      <c r="K179" s="187">
        <v>188.48345</v>
      </c>
      <c r="L179" s="187">
        <v>0</v>
      </c>
      <c r="M179" s="187">
        <v>751.22145999999998</v>
      </c>
      <c r="N179" s="187">
        <v>320.17812000000004</v>
      </c>
      <c r="O179" s="187">
        <v>2481.2005499999977</v>
      </c>
      <c r="P179" s="187">
        <v>22.236999999999998</v>
      </c>
      <c r="Q179" s="187">
        <v>171.81096999999997</v>
      </c>
      <c r="R179" s="187">
        <v>205.738</v>
      </c>
      <c r="S179" s="187">
        <v>89.948999999999998</v>
      </c>
      <c r="T179" s="187">
        <v>84.133229999999998</v>
      </c>
      <c r="U179" s="285">
        <f t="shared" si="1"/>
        <v>40.712569999999999</v>
      </c>
      <c r="V179" s="285">
        <f t="shared" si="2"/>
        <v>9.0646000000000004</v>
      </c>
      <c r="W179" s="285">
        <f t="shared" si="3"/>
        <v>59.284999999999997</v>
      </c>
      <c r="X179" s="285">
        <f t="shared" si="4"/>
        <v>447.63</v>
      </c>
      <c r="Y179" s="285">
        <f t="shared" si="5"/>
        <v>879.34476999999993</v>
      </c>
      <c r="Z179" s="285">
        <f t="shared" si="6"/>
        <v>562.76367000000005</v>
      </c>
      <c r="AA179" s="285">
        <f t="shared" si="7"/>
        <v>1174.6684700000001</v>
      </c>
      <c r="AB179" s="285">
        <f t="shared" si="8"/>
        <v>188.48345</v>
      </c>
      <c r="AC179" s="285">
        <f t="shared" si="9"/>
        <v>0</v>
      </c>
      <c r="AD179" s="285">
        <f t="shared" si="10"/>
        <v>751.22145999999998</v>
      </c>
      <c r="AE179" s="285">
        <f t="shared" si="11"/>
        <v>320.17812000000004</v>
      </c>
      <c r="AF179" s="285">
        <f t="shared" si="12"/>
        <v>2481.2005499999977</v>
      </c>
      <c r="AG179" s="285">
        <f t="shared" si="13"/>
        <v>22.236999999999998</v>
      </c>
      <c r="AH179" s="285">
        <f t="shared" si="14"/>
        <v>171.81096999999997</v>
      </c>
      <c r="AI179" s="285">
        <f t="shared" si="15"/>
        <v>205.738</v>
      </c>
      <c r="AJ179" s="285">
        <f t="shared" si="16"/>
        <v>89.948999999999998</v>
      </c>
      <c r="AK179" s="285">
        <f t="shared" si="17"/>
        <v>84.133229999999998</v>
      </c>
    </row>
    <row r="180" spans="3:37">
      <c r="C180" s="186" t="s">
        <v>760</v>
      </c>
      <c r="D180" s="187">
        <v>40.64123</v>
      </c>
      <c r="E180" s="187">
        <v>9.0639000000000003</v>
      </c>
      <c r="F180" s="187">
        <v>59.39002</v>
      </c>
      <c r="G180" s="187">
        <v>446.50900000000001</v>
      </c>
      <c r="H180" s="187">
        <v>882.11185</v>
      </c>
      <c r="I180" s="187">
        <v>562.68391999999994</v>
      </c>
      <c r="J180" s="187">
        <v>1176.1963699999999</v>
      </c>
      <c r="K180" s="187">
        <v>188.62105</v>
      </c>
      <c r="L180" s="187">
        <v>0</v>
      </c>
      <c r="M180" s="187">
        <v>752.68009000000006</v>
      </c>
      <c r="N180" s="187">
        <v>319.70123999999998</v>
      </c>
      <c r="O180" s="187">
        <v>2539.32114</v>
      </c>
      <c r="P180" s="187">
        <v>22.33323</v>
      </c>
      <c r="Q180" s="187">
        <v>99.626239999999981</v>
      </c>
      <c r="R180" s="187">
        <v>206.434</v>
      </c>
      <c r="S180" s="187">
        <v>89.971000000000004</v>
      </c>
      <c r="T180" s="187">
        <v>84.152910000000006</v>
      </c>
      <c r="U180" s="285">
        <f t="shared" si="1"/>
        <v>40.64123</v>
      </c>
      <c r="V180" s="285">
        <f t="shared" si="2"/>
        <v>9.0639000000000003</v>
      </c>
      <c r="W180" s="285">
        <f t="shared" si="3"/>
        <v>59.39002</v>
      </c>
      <c r="X180" s="285">
        <f t="shared" si="4"/>
        <v>446.50900000000001</v>
      </c>
      <c r="Y180" s="285">
        <f t="shared" si="5"/>
        <v>882.11185</v>
      </c>
      <c r="Z180" s="285">
        <f t="shared" si="6"/>
        <v>562.68391999999994</v>
      </c>
      <c r="AA180" s="285">
        <f t="shared" si="7"/>
        <v>1176.1963699999999</v>
      </c>
      <c r="AB180" s="285">
        <f t="shared" si="8"/>
        <v>188.62105</v>
      </c>
      <c r="AC180" s="285">
        <f t="shared" si="9"/>
        <v>0</v>
      </c>
      <c r="AD180" s="285">
        <f t="shared" si="10"/>
        <v>752.68009000000006</v>
      </c>
      <c r="AE180" s="285">
        <f t="shared" si="11"/>
        <v>319.70123999999998</v>
      </c>
      <c r="AF180" s="285">
        <f t="shared" si="12"/>
        <v>2539.32114</v>
      </c>
      <c r="AG180" s="285">
        <f t="shared" si="13"/>
        <v>22.33323</v>
      </c>
      <c r="AH180" s="285">
        <f t="shared" si="14"/>
        <v>99.626239999999981</v>
      </c>
      <c r="AI180" s="285">
        <f t="shared" si="15"/>
        <v>206.434</v>
      </c>
      <c r="AJ180" s="285">
        <f t="shared" si="16"/>
        <v>89.971000000000004</v>
      </c>
      <c r="AK180" s="285">
        <f t="shared" si="17"/>
        <v>84.152910000000006</v>
      </c>
    </row>
    <row r="181" spans="3:37">
      <c r="C181" s="186" t="s">
        <v>761</v>
      </c>
      <c r="D181" s="187">
        <v>41.278849999999998</v>
      </c>
      <c r="E181" s="187">
        <v>8.8742000000000001</v>
      </c>
      <c r="F181" s="187">
        <v>59.463520000000003</v>
      </c>
      <c r="G181" s="187">
        <v>446.58499999999998</v>
      </c>
      <c r="H181" s="187">
        <v>882.91259000000014</v>
      </c>
      <c r="I181" s="187">
        <v>562.89804000000004</v>
      </c>
      <c r="J181" s="187">
        <v>1176.4146599999999</v>
      </c>
      <c r="K181" s="187">
        <v>189.26760999999999</v>
      </c>
      <c r="L181" s="187">
        <v>0</v>
      </c>
      <c r="M181" s="187">
        <v>752.98691000000008</v>
      </c>
      <c r="N181" s="187">
        <v>314.63378</v>
      </c>
      <c r="O181" s="187">
        <v>2575.2480700000006</v>
      </c>
      <c r="P181" s="187">
        <v>22.279450000000001</v>
      </c>
      <c r="Q181" s="187">
        <v>99.049139999999994</v>
      </c>
      <c r="R181" s="187">
        <v>206.23100000000002</v>
      </c>
      <c r="S181" s="187">
        <v>89.944999999999993</v>
      </c>
      <c r="T181" s="187">
        <v>84.225639999999999</v>
      </c>
      <c r="U181" s="285">
        <f t="shared" si="1"/>
        <v>41.278849999999998</v>
      </c>
      <c r="V181" s="285">
        <f t="shared" si="2"/>
        <v>8.8742000000000001</v>
      </c>
      <c r="W181" s="285">
        <f t="shared" si="3"/>
        <v>59.463520000000003</v>
      </c>
      <c r="X181" s="285">
        <f t="shared" si="4"/>
        <v>446.58499999999998</v>
      </c>
      <c r="Y181" s="285">
        <f t="shared" si="5"/>
        <v>882.91259000000014</v>
      </c>
      <c r="Z181" s="285">
        <f t="shared" si="6"/>
        <v>562.89804000000004</v>
      </c>
      <c r="AA181" s="285">
        <f t="shared" si="7"/>
        <v>1176.4146599999999</v>
      </c>
      <c r="AB181" s="285">
        <f t="shared" si="8"/>
        <v>189.26760999999999</v>
      </c>
      <c r="AC181" s="285">
        <f t="shared" si="9"/>
        <v>0</v>
      </c>
      <c r="AD181" s="285">
        <f t="shared" si="10"/>
        <v>752.98691000000008</v>
      </c>
      <c r="AE181" s="285">
        <f t="shared" si="11"/>
        <v>314.63378</v>
      </c>
      <c r="AF181" s="285">
        <f t="shared" si="12"/>
        <v>2575.2480700000006</v>
      </c>
      <c r="AG181" s="285">
        <f t="shared" si="13"/>
        <v>22.279450000000001</v>
      </c>
      <c r="AH181" s="285">
        <f t="shared" si="14"/>
        <v>99.049139999999994</v>
      </c>
      <c r="AI181" s="285">
        <f t="shared" si="15"/>
        <v>206.23100000000002</v>
      </c>
      <c r="AJ181" s="285">
        <f t="shared" si="16"/>
        <v>89.944999999999993</v>
      </c>
      <c r="AK181" s="285">
        <f t="shared" si="17"/>
        <v>84.225639999999999</v>
      </c>
    </row>
    <row r="182" spans="3:37">
      <c r="C182" s="186" t="s">
        <v>762</v>
      </c>
      <c r="D182" s="187">
        <v>40.475099999999998</v>
      </c>
      <c r="E182" s="187">
        <v>8.9420999999999999</v>
      </c>
      <c r="F182" s="187">
        <v>59.381779999999999</v>
      </c>
      <c r="G182" s="187">
        <v>446.63700000000006</v>
      </c>
      <c r="H182" s="187">
        <v>882.25229000000002</v>
      </c>
      <c r="I182" s="187">
        <v>562.96499999999992</v>
      </c>
      <c r="J182" s="187">
        <v>1179.2727</v>
      </c>
      <c r="K182" s="187">
        <v>189.84602000000001</v>
      </c>
      <c r="L182" s="187">
        <v>0</v>
      </c>
      <c r="M182" s="187">
        <v>750.76353000000006</v>
      </c>
      <c r="N182" s="187">
        <v>308.04611</v>
      </c>
      <c r="O182" s="187">
        <v>2525.114570000002</v>
      </c>
      <c r="P182" s="187">
        <v>22.290309999999998</v>
      </c>
      <c r="Q182" s="187">
        <v>89.915950000000009</v>
      </c>
      <c r="R182" s="187">
        <v>205.99799999999999</v>
      </c>
      <c r="S182" s="187">
        <v>89.986000000000004</v>
      </c>
      <c r="T182" s="187">
        <v>84.117940000000004</v>
      </c>
      <c r="U182" s="285">
        <f t="shared" si="1"/>
        <v>40.475099999999998</v>
      </c>
      <c r="V182" s="285">
        <f t="shared" si="2"/>
        <v>8.9420999999999999</v>
      </c>
      <c r="W182" s="285">
        <f t="shared" si="3"/>
        <v>59.381779999999999</v>
      </c>
      <c r="X182" s="285">
        <f t="shared" si="4"/>
        <v>446.63700000000006</v>
      </c>
      <c r="Y182" s="285">
        <f t="shared" si="5"/>
        <v>882.25229000000002</v>
      </c>
      <c r="Z182" s="285">
        <f t="shared" si="6"/>
        <v>562.96499999999992</v>
      </c>
      <c r="AA182" s="285">
        <f t="shared" si="7"/>
        <v>1179.2727</v>
      </c>
      <c r="AB182" s="285">
        <f t="shared" si="8"/>
        <v>189.84602000000001</v>
      </c>
      <c r="AC182" s="285">
        <f t="shared" si="9"/>
        <v>0</v>
      </c>
      <c r="AD182" s="285">
        <f t="shared" si="10"/>
        <v>750.76353000000006</v>
      </c>
      <c r="AE182" s="285">
        <f t="shared" si="11"/>
        <v>308.04611</v>
      </c>
      <c r="AF182" s="285">
        <f t="shared" si="12"/>
        <v>2525.114570000002</v>
      </c>
      <c r="AG182" s="285">
        <f t="shared" si="13"/>
        <v>22.290309999999998</v>
      </c>
      <c r="AH182" s="285">
        <f t="shared" si="14"/>
        <v>89.915950000000009</v>
      </c>
      <c r="AI182" s="285">
        <f t="shared" si="15"/>
        <v>205.99799999999999</v>
      </c>
      <c r="AJ182" s="285">
        <f t="shared" si="16"/>
        <v>89.986000000000004</v>
      </c>
      <c r="AK182" s="285">
        <f t="shared" si="17"/>
        <v>84.117940000000004</v>
      </c>
    </row>
    <row r="183" spans="3:37">
      <c r="C183" s="186" t="s">
        <v>763</v>
      </c>
      <c r="D183" s="187">
        <v>40.96425</v>
      </c>
      <c r="E183" s="187">
        <v>9.0142000000000007</v>
      </c>
      <c r="F183" s="187">
        <v>59.417589999999997</v>
      </c>
      <c r="G183" s="187">
        <v>447.46299999999997</v>
      </c>
      <c r="H183" s="187">
        <v>879.13745999999992</v>
      </c>
      <c r="I183" s="187">
        <v>561.35183000000006</v>
      </c>
      <c r="J183" s="187">
        <v>1179.4968000000001</v>
      </c>
      <c r="K183" s="187">
        <v>189.65455</v>
      </c>
      <c r="L183" s="187">
        <v>0</v>
      </c>
      <c r="M183" s="187">
        <v>748.11030000000005</v>
      </c>
      <c r="N183" s="187">
        <v>300.47880000000004</v>
      </c>
      <c r="O183" s="187">
        <v>2512.9292699999996</v>
      </c>
      <c r="P183" s="187">
        <v>22.282260000000001</v>
      </c>
      <c r="Q183" s="187">
        <v>95.268489999999986</v>
      </c>
      <c r="R183" s="187">
        <v>205.95699999999999</v>
      </c>
      <c r="S183" s="187">
        <v>90.016000000000005</v>
      </c>
      <c r="T183" s="187">
        <v>84.015020000000007</v>
      </c>
      <c r="U183" s="285">
        <f t="shared" si="1"/>
        <v>40.96425</v>
      </c>
      <c r="V183" s="285">
        <f t="shared" si="2"/>
        <v>9.0142000000000007</v>
      </c>
      <c r="W183" s="285">
        <f t="shared" si="3"/>
        <v>59.417589999999997</v>
      </c>
      <c r="X183" s="285">
        <f t="shared" si="4"/>
        <v>447.46299999999997</v>
      </c>
      <c r="Y183" s="285">
        <f t="shared" si="5"/>
        <v>879.13745999999992</v>
      </c>
      <c r="Z183" s="285">
        <f t="shared" si="6"/>
        <v>561.35183000000006</v>
      </c>
      <c r="AA183" s="285">
        <f t="shared" si="7"/>
        <v>1179.4968000000001</v>
      </c>
      <c r="AB183" s="285">
        <f t="shared" si="8"/>
        <v>189.65455</v>
      </c>
      <c r="AC183" s="285">
        <f t="shared" si="9"/>
        <v>0</v>
      </c>
      <c r="AD183" s="285">
        <f t="shared" si="10"/>
        <v>748.11030000000005</v>
      </c>
      <c r="AE183" s="285">
        <f t="shared" si="11"/>
        <v>300.47880000000004</v>
      </c>
      <c r="AF183" s="285">
        <f t="shared" si="12"/>
        <v>2512.9292699999996</v>
      </c>
      <c r="AG183" s="285">
        <f t="shared" si="13"/>
        <v>22.282260000000001</v>
      </c>
      <c r="AH183" s="285">
        <f t="shared" si="14"/>
        <v>95.268489999999986</v>
      </c>
      <c r="AI183" s="285">
        <f t="shared" si="15"/>
        <v>205.95699999999999</v>
      </c>
      <c r="AJ183" s="285">
        <f t="shared" si="16"/>
        <v>90.016000000000005</v>
      </c>
      <c r="AK183" s="285">
        <f t="shared" si="17"/>
        <v>84.015020000000007</v>
      </c>
    </row>
    <row r="184" spans="3:37">
      <c r="C184" s="186" t="s">
        <v>764</v>
      </c>
      <c r="D184" s="187">
        <v>40.877320000000005</v>
      </c>
      <c r="E184" s="187">
        <v>9.0503</v>
      </c>
      <c r="F184" s="187">
        <v>59.14649</v>
      </c>
      <c r="G184" s="187">
        <v>447.42899999999997</v>
      </c>
      <c r="H184" s="187">
        <v>882.88107000000002</v>
      </c>
      <c r="I184" s="187">
        <v>562.63374999999996</v>
      </c>
      <c r="J184" s="187">
        <v>1178.2066399999999</v>
      </c>
      <c r="K184" s="187">
        <v>189.41184000000001</v>
      </c>
      <c r="L184" s="187">
        <v>0</v>
      </c>
      <c r="M184" s="187">
        <v>751.47382999999991</v>
      </c>
      <c r="N184" s="187">
        <v>301.18414000000001</v>
      </c>
      <c r="O184" s="187">
        <v>2485.3454999999994</v>
      </c>
      <c r="P184" s="187">
        <v>22.30284</v>
      </c>
      <c r="Q184" s="187">
        <v>116.81196</v>
      </c>
      <c r="R184" s="187">
        <v>206.60300000000001</v>
      </c>
      <c r="S184" s="187">
        <v>89.989000000000004</v>
      </c>
      <c r="T184" s="187">
        <v>84.1648</v>
      </c>
      <c r="U184" s="285">
        <f t="shared" ref="U184:U214" si="18">+IF(U$118,D184)</f>
        <v>40.877320000000005</v>
      </c>
      <c r="V184" s="285">
        <f t="shared" ref="V184:V214" si="19">+IF(V$118,E184)</f>
        <v>9.0503</v>
      </c>
      <c r="W184" s="285">
        <f t="shared" ref="W184:W214" si="20">+IF(W$118,F184)</f>
        <v>59.14649</v>
      </c>
      <c r="X184" s="285">
        <f t="shared" ref="X184:X214" si="21">+IF(X$118,G184)</f>
        <v>447.42899999999997</v>
      </c>
      <c r="Y184" s="285">
        <f t="shared" ref="Y184:Y214" si="22">+IF(Y$118,H184)</f>
        <v>882.88107000000002</v>
      </c>
      <c r="Z184" s="285">
        <f t="shared" ref="Z184:Z214" si="23">+IF(Z$118,I184)</f>
        <v>562.63374999999996</v>
      </c>
      <c r="AA184" s="285">
        <f t="shared" ref="AA184:AA214" si="24">+IF(AA$118,J184)</f>
        <v>1178.2066399999999</v>
      </c>
      <c r="AB184" s="285">
        <f t="shared" ref="AB184:AB214" si="25">+IF(AB$118,K184)</f>
        <v>189.41184000000001</v>
      </c>
      <c r="AC184" s="285">
        <f t="shared" ref="AC184:AC214" si="26">+IF(AC$118,L184)</f>
        <v>0</v>
      </c>
      <c r="AD184" s="285">
        <f t="shared" ref="AD184:AD214" si="27">+IF(AD$118,M184)</f>
        <v>751.47382999999991</v>
      </c>
      <c r="AE184" s="285">
        <f t="shared" ref="AE184:AE214" si="28">+IF(AE$118,N184)</f>
        <v>301.18414000000001</v>
      </c>
      <c r="AF184" s="285">
        <f t="shared" ref="AF184:AF214" si="29">+IF(AF$118,O184)</f>
        <v>2485.3454999999994</v>
      </c>
      <c r="AG184" s="285">
        <f t="shared" ref="AG184:AG214" si="30">+IF(AG$118,P184)</f>
        <v>22.30284</v>
      </c>
      <c r="AH184" s="285">
        <f t="shared" ref="AH184:AH214" si="31">+IF(AH$118,Q184)</f>
        <v>116.81196</v>
      </c>
      <c r="AI184" s="285">
        <f t="shared" ref="AI184:AI214" si="32">+IF(AI$118,R184)</f>
        <v>206.60300000000001</v>
      </c>
      <c r="AJ184" s="285">
        <f t="shared" ref="AJ184:AJ214" si="33">+IF(AJ$118,S184)</f>
        <v>89.989000000000004</v>
      </c>
      <c r="AK184" s="285">
        <f t="shared" ref="AK184:AK214" si="34">+IF(AK$118,T184)</f>
        <v>84.1648</v>
      </c>
    </row>
    <row r="185" spans="3:37">
      <c r="C185" s="186" t="s">
        <v>765</v>
      </c>
      <c r="D185" s="187">
        <v>40.829369999999997</v>
      </c>
      <c r="E185" s="187">
        <v>9.0639000000000003</v>
      </c>
      <c r="F185" s="187">
        <v>59.738880000000002</v>
      </c>
      <c r="G185" s="187">
        <v>448.505</v>
      </c>
      <c r="H185" s="187">
        <v>883.44797000000005</v>
      </c>
      <c r="I185" s="187">
        <v>562.58082999999999</v>
      </c>
      <c r="J185" s="187">
        <v>1179.25045</v>
      </c>
      <c r="K185" s="187">
        <v>190.00120000000001</v>
      </c>
      <c r="L185" s="187">
        <v>0</v>
      </c>
      <c r="M185" s="187">
        <v>752.35543000000007</v>
      </c>
      <c r="N185" s="187">
        <v>298.91727000000003</v>
      </c>
      <c r="O185" s="187">
        <v>2411.4145600000002</v>
      </c>
      <c r="P185" s="187">
        <v>22.369189999999996</v>
      </c>
      <c r="Q185" s="187">
        <v>92.635360000000006</v>
      </c>
      <c r="R185" s="187">
        <v>207.238</v>
      </c>
      <c r="S185" s="187">
        <v>90.022000000000006</v>
      </c>
      <c r="T185" s="187">
        <v>84.224230000000006</v>
      </c>
      <c r="U185" s="285">
        <f t="shared" si="18"/>
        <v>40.829369999999997</v>
      </c>
      <c r="V185" s="285">
        <f t="shared" si="19"/>
        <v>9.0639000000000003</v>
      </c>
      <c r="W185" s="285">
        <f t="shared" si="20"/>
        <v>59.738880000000002</v>
      </c>
      <c r="X185" s="285">
        <f t="shared" si="21"/>
        <v>448.505</v>
      </c>
      <c r="Y185" s="285">
        <f t="shared" si="22"/>
        <v>883.44797000000005</v>
      </c>
      <c r="Z185" s="285">
        <f t="shared" si="23"/>
        <v>562.58082999999999</v>
      </c>
      <c r="AA185" s="285">
        <f t="shared" si="24"/>
        <v>1179.25045</v>
      </c>
      <c r="AB185" s="285">
        <f t="shared" si="25"/>
        <v>190.00120000000001</v>
      </c>
      <c r="AC185" s="285">
        <f t="shared" si="26"/>
        <v>0</v>
      </c>
      <c r="AD185" s="285">
        <f t="shared" si="27"/>
        <v>752.35543000000007</v>
      </c>
      <c r="AE185" s="285">
        <f t="shared" si="28"/>
        <v>298.91727000000003</v>
      </c>
      <c r="AF185" s="285">
        <f t="shared" si="29"/>
        <v>2411.4145600000002</v>
      </c>
      <c r="AG185" s="285">
        <f t="shared" si="30"/>
        <v>22.369189999999996</v>
      </c>
      <c r="AH185" s="285">
        <f t="shared" si="31"/>
        <v>92.635360000000006</v>
      </c>
      <c r="AI185" s="285">
        <f t="shared" si="32"/>
        <v>207.238</v>
      </c>
      <c r="AJ185" s="285">
        <f t="shared" si="33"/>
        <v>90.022000000000006</v>
      </c>
      <c r="AK185" s="285">
        <f t="shared" si="34"/>
        <v>84.224230000000006</v>
      </c>
    </row>
    <row r="186" spans="3:37">
      <c r="C186" s="186" t="s">
        <v>766</v>
      </c>
      <c r="D186" s="187">
        <v>41.105379999999997</v>
      </c>
      <c r="E186" s="187">
        <v>9.0642999999999994</v>
      </c>
      <c r="F186" s="187">
        <v>59.439799999999998</v>
      </c>
      <c r="G186" s="187">
        <v>448.90999999999997</v>
      </c>
      <c r="H186" s="187">
        <v>885.38751999999999</v>
      </c>
      <c r="I186" s="187">
        <v>562.76238000000001</v>
      </c>
      <c r="J186" s="187">
        <v>1179.69103</v>
      </c>
      <c r="K186" s="187">
        <v>189.90862999999999</v>
      </c>
      <c r="L186" s="187">
        <v>0</v>
      </c>
      <c r="M186" s="187">
        <v>752.62430999999992</v>
      </c>
      <c r="N186" s="187">
        <v>294.01853</v>
      </c>
      <c r="O186" s="187">
        <v>2464.4629899999982</v>
      </c>
      <c r="P186" s="187">
        <v>22.360129999999998</v>
      </c>
      <c r="Q186" s="187">
        <v>68.565350000000009</v>
      </c>
      <c r="R186" s="187">
        <v>207.84100000000001</v>
      </c>
      <c r="S186" s="187">
        <v>89.975999999999999</v>
      </c>
      <c r="T186" s="187">
        <v>84.30659</v>
      </c>
      <c r="U186" s="285">
        <f t="shared" si="18"/>
        <v>41.105379999999997</v>
      </c>
      <c r="V186" s="285">
        <f t="shared" si="19"/>
        <v>9.0642999999999994</v>
      </c>
      <c r="W186" s="285">
        <f t="shared" si="20"/>
        <v>59.439799999999998</v>
      </c>
      <c r="X186" s="285">
        <f t="shared" si="21"/>
        <v>448.90999999999997</v>
      </c>
      <c r="Y186" s="285">
        <f t="shared" si="22"/>
        <v>885.38751999999999</v>
      </c>
      <c r="Z186" s="285">
        <f t="shared" si="23"/>
        <v>562.76238000000001</v>
      </c>
      <c r="AA186" s="285">
        <f t="shared" si="24"/>
        <v>1179.69103</v>
      </c>
      <c r="AB186" s="285">
        <f t="shared" si="25"/>
        <v>189.90862999999999</v>
      </c>
      <c r="AC186" s="285">
        <f t="shared" si="26"/>
        <v>0</v>
      </c>
      <c r="AD186" s="285">
        <f t="shared" si="27"/>
        <v>752.62430999999992</v>
      </c>
      <c r="AE186" s="285">
        <f t="shared" si="28"/>
        <v>294.01853</v>
      </c>
      <c r="AF186" s="285">
        <f t="shared" si="29"/>
        <v>2464.4629899999982</v>
      </c>
      <c r="AG186" s="285">
        <f t="shared" si="30"/>
        <v>22.360129999999998</v>
      </c>
      <c r="AH186" s="285">
        <f t="shared" si="31"/>
        <v>68.565350000000009</v>
      </c>
      <c r="AI186" s="285">
        <f t="shared" si="32"/>
        <v>207.84100000000001</v>
      </c>
      <c r="AJ186" s="285">
        <f t="shared" si="33"/>
        <v>89.975999999999999</v>
      </c>
      <c r="AK186" s="285">
        <f t="shared" si="34"/>
        <v>84.30659</v>
      </c>
    </row>
    <row r="187" spans="3:37">
      <c r="C187" s="186" t="s">
        <v>767</v>
      </c>
      <c r="D187" s="187">
        <v>40.832720000000002</v>
      </c>
      <c r="E187" s="187">
        <v>9.0638000000000005</v>
      </c>
      <c r="F187" s="187">
        <v>59.43244</v>
      </c>
      <c r="G187" s="187">
        <v>449.04</v>
      </c>
      <c r="H187" s="187">
        <v>881.65553999999997</v>
      </c>
      <c r="I187" s="187">
        <v>562.45880999999997</v>
      </c>
      <c r="J187" s="187">
        <v>1181.6744599999997</v>
      </c>
      <c r="K187" s="187">
        <v>190.33319</v>
      </c>
      <c r="L187" s="187">
        <v>0</v>
      </c>
      <c r="M187" s="187">
        <v>750.96154000000001</v>
      </c>
      <c r="N187" s="187">
        <v>289.05885999999998</v>
      </c>
      <c r="O187" s="187">
        <v>2384.1936800000008</v>
      </c>
      <c r="P187" s="187">
        <v>22.348990000000001</v>
      </c>
      <c r="Q187" s="187">
        <v>69.57835</v>
      </c>
      <c r="R187" s="187">
        <v>207.95600000000002</v>
      </c>
      <c r="S187" s="187">
        <v>89.930999999999997</v>
      </c>
      <c r="T187" s="187">
        <v>84.404799999999994</v>
      </c>
      <c r="U187" s="285">
        <f t="shared" si="18"/>
        <v>40.832720000000002</v>
      </c>
      <c r="V187" s="285">
        <f t="shared" si="19"/>
        <v>9.0638000000000005</v>
      </c>
      <c r="W187" s="285">
        <f t="shared" si="20"/>
        <v>59.43244</v>
      </c>
      <c r="X187" s="285">
        <f t="shared" si="21"/>
        <v>449.04</v>
      </c>
      <c r="Y187" s="285">
        <f t="shared" si="22"/>
        <v>881.65553999999997</v>
      </c>
      <c r="Z187" s="285">
        <f t="shared" si="23"/>
        <v>562.45880999999997</v>
      </c>
      <c r="AA187" s="285">
        <f t="shared" si="24"/>
        <v>1181.6744599999997</v>
      </c>
      <c r="AB187" s="285">
        <f t="shared" si="25"/>
        <v>190.33319</v>
      </c>
      <c r="AC187" s="285">
        <f t="shared" si="26"/>
        <v>0</v>
      </c>
      <c r="AD187" s="285">
        <f t="shared" si="27"/>
        <v>750.96154000000001</v>
      </c>
      <c r="AE187" s="285">
        <f t="shared" si="28"/>
        <v>289.05885999999998</v>
      </c>
      <c r="AF187" s="285">
        <f t="shared" si="29"/>
        <v>2384.1936800000008</v>
      </c>
      <c r="AG187" s="285">
        <f t="shared" si="30"/>
        <v>22.348990000000001</v>
      </c>
      <c r="AH187" s="285">
        <f t="shared" si="31"/>
        <v>69.57835</v>
      </c>
      <c r="AI187" s="285">
        <f t="shared" si="32"/>
        <v>207.95600000000002</v>
      </c>
      <c r="AJ187" s="285">
        <f t="shared" si="33"/>
        <v>89.930999999999997</v>
      </c>
      <c r="AK187" s="285">
        <f t="shared" si="34"/>
        <v>84.404799999999994</v>
      </c>
    </row>
    <row r="188" spans="3:37">
      <c r="C188" s="186" t="s">
        <v>768</v>
      </c>
      <c r="D188" s="187">
        <v>40.6783</v>
      </c>
      <c r="E188" s="187">
        <v>9.0633999999999997</v>
      </c>
      <c r="F188" s="187">
        <v>59.268630000000002</v>
      </c>
      <c r="G188" s="187">
        <v>449.36</v>
      </c>
      <c r="H188" s="187">
        <v>883.85378999999989</v>
      </c>
      <c r="I188" s="187">
        <v>562.83391000000006</v>
      </c>
      <c r="J188" s="187">
        <v>1181.71585</v>
      </c>
      <c r="K188" s="187">
        <v>190.23938000000001</v>
      </c>
      <c r="L188" s="187">
        <v>0</v>
      </c>
      <c r="M188" s="187">
        <v>753.01848000000007</v>
      </c>
      <c r="N188" s="187">
        <v>300.92086</v>
      </c>
      <c r="O188" s="187">
        <v>2307.5164499999996</v>
      </c>
      <c r="P188" s="187">
        <v>22.334960000000002</v>
      </c>
      <c r="Q188" s="187">
        <v>55.717769999999994</v>
      </c>
      <c r="R188" s="187">
        <v>208.86199999999999</v>
      </c>
      <c r="S188" s="187">
        <v>89.933999999999997</v>
      </c>
      <c r="T188" s="187">
        <v>84.575090000000003</v>
      </c>
      <c r="U188" s="285">
        <f t="shared" si="18"/>
        <v>40.6783</v>
      </c>
      <c r="V188" s="285">
        <f t="shared" si="19"/>
        <v>9.0633999999999997</v>
      </c>
      <c r="W188" s="285">
        <f t="shared" si="20"/>
        <v>59.268630000000002</v>
      </c>
      <c r="X188" s="285">
        <f t="shared" si="21"/>
        <v>449.36</v>
      </c>
      <c r="Y188" s="285">
        <f t="shared" si="22"/>
        <v>883.85378999999989</v>
      </c>
      <c r="Z188" s="285">
        <f t="shared" si="23"/>
        <v>562.83391000000006</v>
      </c>
      <c r="AA188" s="285">
        <f t="shared" si="24"/>
        <v>1181.71585</v>
      </c>
      <c r="AB188" s="285">
        <f t="shared" si="25"/>
        <v>190.23938000000001</v>
      </c>
      <c r="AC188" s="285">
        <f t="shared" si="26"/>
        <v>0</v>
      </c>
      <c r="AD188" s="285">
        <f t="shared" si="27"/>
        <v>753.01848000000007</v>
      </c>
      <c r="AE188" s="285">
        <f t="shared" si="28"/>
        <v>300.92086</v>
      </c>
      <c r="AF188" s="285">
        <f t="shared" si="29"/>
        <v>2307.5164499999996</v>
      </c>
      <c r="AG188" s="285">
        <f t="shared" si="30"/>
        <v>22.334960000000002</v>
      </c>
      <c r="AH188" s="285">
        <f t="shared" si="31"/>
        <v>55.717769999999994</v>
      </c>
      <c r="AI188" s="285">
        <f t="shared" si="32"/>
        <v>208.86199999999999</v>
      </c>
      <c r="AJ188" s="285">
        <f t="shared" si="33"/>
        <v>89.933999999999997</v>
      </c>
      <c r="AK188" s="285">
        <f t="shared" si="34"/>
        <v>84.575090000000003</v>
      </c>
    </row>
    <row r="189" spans="3:37">
      <c r="C189" s="186" t="s">
        <v>769</v>
      </c>
      <c r="D189" s="187">
        <v>40.517569999999999</v>
      </c>
      <c r="E189" s="187">
        <v>9.0626999999999995</v>
      </c>
      <c r="F189" s="187">
        <v>59.326039999999999</v>
      </c>
      <c r="G189" s="187">
        <v>450.70899999999995</v>
      </c>
      <c r="H189" s="187">
        <v>881.14891999999998</v>
      </c>
      <c r="I189" s="187">
        <v>562.05079000000001</v>
      </c>
      <c r="J189" s="187">
        <v>1183.4318000000001</v>
      </c>
      <c r="K189" s="187">
        <v>191.43484000000001</v>
      </c>
      <c r="L189" s="187">
        <v>0</v>
      </c>
      <c r="M189" s="187">
        <v>745.92685999999992</v>
      </c>
      <c r="N189" s="187">
        <v>298.46137999999996</v>
      </c>
      <c r="O189" s="187">
        <v>2272.6157699999994</v>
      </c>
      <c r="P189" s="187">
        <v>22.391559999999998</v>
      </c>
      <c r="Q189" s="187">
        <v>32.050730000000001</v>
      </c>
      <c r="R189" s="187">
        <v>207.71299999999999</v>
      </c>
      <c r="S189" s="187">
        <v>89.977999999999994</v>
      </c>
      <c r="T189" s="187">
        <v>84.911659999999998</v>
      </c>
      <c r="U189" s="285">
        <f t="shared" si="18"/>
        <v>40.517569999999999</v>
      </c>
      <c r="V189" s="285">
        <f t="shared" si="19"/>
        <v>9.0626999999999995</v>
      </c>
      <c r="W189" s="285">
        <f t="shared" si="20"/>
        <v>59.326039999999999</v>
      </c>
      <c r="X189" s="285">
        <f t="shared" si="21"/>
        <v>450.70899999999995</v>
      </c>
      <c r="Y189" s="285">
        <f t="shared" si="22"/>
        <v>881.14891999999998</v>
      </c>
      <c r="Z189" s="285">
        <f t="shared" si="23"/>
        <v>562.05079000000001</v>
      </c>
      <c r="AA189" s="285">
        <f t="shared" si="24"/>
        <v>1183.4318000000001</v>
      </c>
      <c r="AB189" s="285">
        <f t="shared" si="25"/>
        <v>191.43484000000001</v>
      </c>
      <c r="AC189" s="285">
        <f t="shared" si="26"/>
        <v>0</v>
      </c>
      <c r="AD189" s="285">
        <f t="shared" si="27"/>
        <v>745.92685999999992</v>
      </c>
      <c r="AE189" s="285">
        <f t="shared" si="28"/>
        <v>298.46137999999996</v>
      </c>
      <c r="AF189" s="285">
        <f t="shared" si="29"/>
        <v>2272.6157699999994</v>
      </c>
      <c r="AG189" s="285">
        <f t="shared" si="30"/>
        <v>22.391559999999998</v>
      </c>
      <c r="AH189" s="285">
        <f t="shared" si="31"/>
        <v>32.050730000000001</v>
      </c>
      <c r="AI189" s="285">
        <f t="shared" si="32"/>
        <v>207.71299999999999</v>
      </c>
      <c r="AJ189" s="285">
        <f t="shared" si="33"/>
        <v>89.977999999999994</v>
      </c>
      <c r="AK189" s="285">
        <f t="shared" si="34"/>
        <v>84.911659999999998</v>
      </c>
    </row>
    <row r="190" spans="3:37">
      <c r="C190" s="186" t="s">
        <v>770</v>
      </c>
      <c r="D190" s="187">
        <v>40.769090000000006</v>
      </c>
      <c r="E190" s="187">
        <v>9.0637999999999987</v>
      </c>
      <c r="F190" s="187">
        <v>59.188020000000002</v>
      </c>
      <c r="G190" s="187">
        <v>451.65700000000004</v>
      </c>
      <c r="H190" s="187">
        <v>884.99401</v>
      </c>
      <c r="I190" s="187">
        <v>562.57256000000007</v>
      </c>
      <c r="J190" s="187">
        <v>1185.3743999999999</v>
      </c>
      <c r="K190" s="187">
        <v>191.18884</v>
      </c>
      <c r="L190" s="187">
        <v>0</v>
      </c>
      <c r="M190" s="187">
        <v>748.03221999999994</v>
      </c>
      <c r="N190" s="187">
        <v>287.34708000000001</v>
      </c>
      <c r="O190" s="187">
        <v>2204.74316</v>
      </c>
      <c r="P190" s="187">
        <v>22.4666</v>
      </c>
      <c r="Q190" s="187">
        <v>9.6491699999999998</v>
      </c>
      <c r="R190" s="187">
        <v>208.47900000000001</v>
      </c>
      <c r="S190" s="187">
        <v>90.061000000000007</v>
      </c>
      <c r="T190" s="187">
        <v>85.198480000000004</v>
      </c>
      <c r="U190" s="285">
        <f t="shared" si="18"/>
        <v>40.769090000000006</v>
      </c>
      <c r="V190" s="285">
        <f t="shared" si="19"/>
        <v>9.0637999999999987</v>
      </c>
      <c r="W190" s="285">
        <f t="shared" si="20"/>
        <v>59.188020000000002</v>
      </c>
      <c r="X190" s="285">
        <f t="shared" si="21"/>
        <v>451.65700000000004</v>
      </c>
      <c r="Y190" s="285">
        <f t="shared" si="22"/>
        <v>884.99401</v>
      </c>
      <c r="Z190" s="285">
        <f t="shared" si="23"/>
        <v>562.57256000000007</v>
      </c>
      <c r="AA190" s="285">
        <f t="shared" si="24"/>
        <v>1185.3743999999999</v>
      </c>
      <c r="AB190" s="285">
        <f t="shared" si="25"/>
        <v>191.18884</v>
      </c>
      <c r="AC190" s="285">
        <f t="shared" si="26"/>
        <v>0</v>
      </c>
      <c r="AD190" s="285">
        <f t="shared" si="27"/>
        <v>748.03221999999994</v>
      </c>
      <c r="AE190" s="285">
        <f t="shared" si="28"/>
        <v>287.34708000000001</v>
      </c>
      <c r="AF190" s="285">
        <f t="shared" si="29"/>
        <v>2204.74316</v>
      </c>
      <c r="AG190" s="285">
        <f t="shared" si="30"/>
        <v>22.4666</v>
      </c>
      <c r="AH190" s="285">
        <f t="shared" si="31"/>
        <v>9.6491699999999998</v>
      </c>
      <c r="AI190" s="285">
        <f t="shared" si="32"/>
        <v>208.47900000000001</v>
      </c>
      <c r="AJ190" s="285">
        <f t="shared" si="33"/>
        <v>90.061000000000007</v>
      </c>
      <c r="AK190" s="285">
        <f t="shared" si="34"/>
        <v>85.198480000000004</v>
      </c>
    </row>
    <row r="191" spans="3:37">
      <c r="C191" s="186" t="s">
        <v>771</v>
      </c>
      <c r="D191" s="187">
        <v>40.847830000000002</v>
      </c>
      <c r="E191" s="187">
        <v>9.0646000000000004</v>
      </c>
      <c r="F191" s="187">
        <v>59.498730000000002</v>
      </c>
      <c r="G191" s="187">
        <v>452.11300000000006</v>
      </c>
      <c r="H191" s="187">
        <v>886.47681000000011</v>
      </c>
      <c r="I191" s="187">
        <v>562.04850999999996</v>
      </c>
      <c r="J191" s="187">
        <v>1185.45668</v>
      </c>
      <c r="K191" s="187">
        <v>191.57095000000001</v>
      </c>
      <c r="L191" s="187">
        <v>0</v>
      </c>
      <c r="M191" s="187">
        <v>750.99038000000007</v>
      </c>
      <c r="N191" s="187">
        <v>277.01706999999999</v>
      </c>
      <c r="O191" s="187">
        <v>2156.9731100000004</v>
      </c>
      <c r="P191" s="187">
        <v>22.494880000000002</v>
      </c>
      <c r="Q191" s="187">
        <v>1.3905699999999999</v>
      </c>
      <c r="R191" s="187">
        <v>209.83</v>
      </c>
      <c r="S191" s="187">
        <v>90.158000000000001</v>
      </c>
      <c r="T191" s="187">
        <v>85.661739999999995</v>
      </c>
      <c r="U191" s="285">
        <f t="shared" si="18"/>
        <v>40.847830000000002</v>
      </c>
      <c r="V191" s="285">
        <f t="shared" si="19"/>
        <v>9.0646000000000004</v>
      </c>
      <c r="W191" s="285">
        <f t="shared" si="20"/>
        <v>59.498730000000002</v>
      </c>
      <c r="X191" s="285">
        <f t="shared" si="21"/>
        <v>452.11300000000006</v>
      </c>
      <c r="Y191" s="285">
        <f t="shared" si="22"/>
        <v>886.47681000000011</v>
      </c>
      <c r="Z191" s="285">
        <f t="shared" si="23"/>
        <v>562.04850999999996</v>
      </c>
      <c r="AA191" s="285">
        <f t="shared" si="24"/>
        <v>1185.45668</v>
      </c>
      <c r="AB191" s="285">
        <f t="shared" si="25"/>
        <v>191.57095000000001</v>
      </c>
      <c r="AC191" s="285">
        <f t="shared" si="26"/>
        <v>0</v>
      </c>
      <c r="AD191" s="285">
        <f t="shared" si="27"/>
        <v>750.99038000000007</v>
      </c>
      <c r="AE191" s="285">
        <f t="shared" si="28"/>
        <v>277.01706999999999</v>
      </c>
      <c r="AF191" s="285">
        <f t="shared" si="29"/>
        <v>2156.9731100000004</v>
      </c>
      <c r="AG191" s="285">
        <f t="shared" si="30"/>
        <v>22.494880000000002</v>
      </c>
      <c r="AH191" s="285">
        <f t="shared" si="31"/>
        <v>1.3905699999999999</v>
      </c>
      <c r="AI191" s="285">
        <f t="shared" si="32"/>
        <v>209.83</v>
      </c>
      <c r="AJ191" s="285">
        <f t="shared" si="33"/>
        <v>90.158000000000001</v>
      </c>
      <c r="AK191" s="285">
        <f t="shared" si="34"/>
        <v>85.661739999999995</v>
      </c>
    </row>
    <row r="192" spans="3:37">
      <c r="C192" s="186" t="s">
        <v>772</v>
      </c>
      <c r="D192" s="187">
        <v>40.920339999999996</v>
      </c>
      <c r="E192" s="187">
        <v>9.0645999999999987</v>
      </c>
      <c r="F192" s="187">
        <v>59.589060000000003</v>
      </c>
      <c r="G192" s="187">
        <v>452.46999999999997</v>
      </c>
      <c r="H192" s="187">
        <v>891.03125</v>
      </c>
      <c r="I192" s="187">
        <v>563.23170000000005</v>
      </c>
      <c r="J192" s="187">
        <v>1187.83925</v>
      </c>
      <c r="K192" s="187">
        <v>191.46045000000001</v>
      </c>
      <c r="L192" s="187">
        <v>0</v>
      </c>
      <c r="M192" s="187">
        <v>755.69299999999998</v>
      </c>
      <c r="N192" s="187">
        <v>282.32871</v>
      </c>
      <c r="O192" s="187">
        <v>2290.1817499999988</v>
      </c>
      <c r="P192" s="187">
        <v>22.534860000000002</v>
      </c>
      <c r="Q192" s="187">
        <v>1.341E-2</v>
      </c>
      <c r="R192" s="187">
        <v>211.185</v>
      </c>
      <c r="S192" s="187">
        <v>90.236000000000004</v>
      </c>
      <c r="T192" s="187">
        <v>85.891059999999996</v>
      </c>
      <c r="U192" s="285">
        <f t="shared" si="18"/>
        <v>40.920339999999996</v>
      </c>
      <c r="V192" s="285">
        <f t="shared" si="19"/>
        <v>9.0645999999999987</v>
      </c>
      <c r="W192" s="285">
        <f t="shared" si="20"/>
        <v>59.589060000000003</v>
      </c>
      <c r="X192" s="285">
        <f t="shared" si="21"/>
        <v>452.46999999999997</v>
      </c>
      <c r="Y192" s="285">
        <f t="shared" si="22"/>
        <v>891.03125</v>
      </c>
      <c r="Z192" s="285">
        <f t="shared" si="23"/>
        <v>563.23170000000005</v>
      </c>
      <c r="AA192" s="285">
        <f t="shared" si="24"/>
        <v>1187.83925</v>
      </c>
      <c r="AB192" s="285">
        <f t="shared" si="25"/>
        <v>191.46045000000001</v>
      </c>
      <c r="AC192" s="285">
        <f t="shared" si="26"/>
        <v>0</v>
      </c>
      <c r="AD192" s="285">
        <f t="shared" si="27"/>
        <v>755.69299999999998</v>
      </c>
      <c r="AE192" s="285">
        <f t="shared" si="28"/>
        <v>282.32871</v>
      </c>
      <c r="AF192" s="285">
        <f t="shared" si="29"/>
        <v>2290.1817499999988</v>
      </c>
      <c r="AG192" s="285">
        <f t="shared" si="30"/>
        <v>22.534860000000002</v>
      </c>
      <c r="AH192" s="285">
        <f t="shared" si="31"/>
        <v>1.341E-2</v>
      </c>
      <c r="AI192" s="285">
        <f t="shared" si="32"/>
        <v>211.185</v>
      </c>
      <c r="AJ192" s="285">
        <f t="shared" si="33"/>
        <v>90.236000000000004</v>
      </c>
      <c r="AK192" s="285">
        <f t="shared" si="34"/>
        <v>85.891059999999996</v>
      </c>
    </row>
    <row r="193" spans="3:37">
      <c r="C193" s="186" t="s">
        <v>773</v>
      </c>
      <c r="D193" s="187">
        <v>41.013809999999999</v>
      </c>
      <c r="E193" s="187">
        <v>9.1345999999999989</v>
      </c>
      <c r="F193" s="187">
        <v>58.985190000000003</v>
      </c>
      <c r="G193" s="187">
        <v>452.959</v>
      </c>
      <c r="H193" s="187">
        <v>890.21526000000017</v>
      </c>
      <c r="I193" s="187">
        <v>563.38450999999998</v>
      </c>
      <c r="J193" s="187">
        <v>1191.60403</v>
      </c>
      <c r="K193" s="187">
        <v>191.44889000000001</v>
      </c>
      <c r="L193" s="187">
        <v>0</v>
      </c>
      <c r="M193" s="187">
        <v>752.12986000000001</v>
      </c>
      <c r="N193" s="187">
        <v>290.80642</v>
      </c>
      <c r="O193" s="187">
        <v>2446.9324300000012</v>
      </c>
      <c r="P193" s="187">
        <v>22.533100000000001</v>
      </c>
      <c r="Q193" s="187">
        <v>0</v>
      </c>
      <c r="R193" s="187">
        <v>210.23099999999999</v>
      </c>
      <c r="S193" s="187">
        <v>90.233000000000004</v>
      </c>
      <c r="T193" s="187">
        <v>86.14676</v>
      </c>
      <c r="U193" s="285">
        <f t="shared" si="18"/>
        <v>41.013809999999999</v>
      </c>
      <c r="V193" s="285">
        <f t="shared" si="19"/>
        <v>9.1345999999999989</v>
      </c>
      <c r="W193" s="285">
        <f t="shared" si="20"/>
        <v>58.985190000000003</v>
      </c>
      <c r="X193" s="285">
        <f t="shared" si="21"/>
        <v>452.959</v>
      </c>
      <c r="Y193" s="285">
        <f t="shared" si="22"/>
        <v>890.21526000000017</v>
      </c>
      <c r="Z193" s="285">
        <f t="shared" si="23"/>
        <v>563.38450999999998</v>
      </c>
      <c r="AA193" s="285">
        <f t="shared" si="24"/>
        <v>1191.60403</v>
      </c>
      <c r="AB193" s="285">
        <f t="shared" si="25"/>
        <v>191.44889000000001</v>
      </c>
      <c r="AC193" s="285">
        <f t="shared" si="26"/>
        <v>0</v>
      </c>
      <c r="AD193" s="285">
        <f t="shared" si="27"/>
        <v>752.12986000000001</v>
      </c>
      <c r="AE193" s="285">
        <f t="shared" si="28"/>
        <v>290.80642</v>
      </c>
      <c r="AF193" s="285">
        <f t="shared" si="29"/>
        <v>2446.9324300000012</v>
      </c>
      <c r="AG193" s="285">
        <f t="shared" si="30"/>
        <v>22.533100000000001</v>
      </c>
      <c r="AH193" s="285">
        <f t="shared" si="31"/>
        <v>0</v>
      </c>
      <c r="AI193" s="285">
        <f t="shared" si="32"/>
        <v>210.23099999999999</v>
      </c>
      <c r="AJ193" s="285">
        <f t="shared" si="33"/>
        <v>90.233000000000004</v>
      </c>
      <c r="AK193" s="285">
        <f t="shared" si="34"/>
        <v>86.14676</v>
      </c>
    </row>
    <row r="194" spans="3:37">
      <c r="C194" s="186" t="s">
        <v>774</v>
      </c>
      <c r="D194" s="187">
        <v>40.935010000000005</v>
      </c>
      <c r="E194" s="187">
        <v>9.1644000000000005</v>
      </c>
      <c r="F194" s="187">
        <v>59.525489999999998</v>
      </c>
      <c r="G194" s="187">
        <v>453.37700000000001</v>
      </c>
      <c r="H194" s="187">
        <v>891.36749000000009</v>
      </c>
      <c r="I194" s="187">
        <v>563.64656000000002</v>
      </c>
      <c r="J194" s="187">
        <v>1192.4285000000002</v>
      </c>
      <c r="K194" s="187">
        <v>192.22198</v>
      </c>
      <c r="L194" s="187">
        <v>0</v>
      </c>
      <c r="M194" s="187">
        <v>752.67238999999995</v>
      </c>
      <c r="N194" s="187">
        <v>287.74178999999998</v>
      </c>
      <c r="O194" s="187">
        <v>2565.0697800000007</v>
      </c>
      <c r="P194" s="187">
        <v>22.53716</v>
      </c>
      <c r="Q194" s="187">
        <v>0</v>
      </c>
      <c r="R194" s="187">
        <v>210.965</v>
      </c>
      <c r="S194" s="187">
        <v>90.265000000000001</v>
      </c>
      <c r="T194" s="187">
        <v>86.316540000000003</v>
      </c>
      <c r="U194" s="285">
        <f t="shared" si="18"/>
        <v>40.935010000000005</v>
      </c>
      <c r="V194" s="285">
        <f t="shared" si="19"/>
        <v>9.1644000000000005</v>
      </c>
      <c r="W194" s="285">
        <f t="shared" si="20"/>
        <v>59.525489999999998</v>
      </c>
      <c r="X194" s="285">
        <f t="shared" si="21"/>
        <v>453.37700000000001</v>
      </c>
      <c r="Y194" s="285">
        <f t="shared" si="22"/>
        <v>891.36749000000009</v>
      </c>
      <c r="Z194" s="285">
        <f t="shared" si="23"/>
        <v>563.64656000000002</v>
      </c>
      <c r="AA194" s="285">
        <f t="shared" si="24"/>
        <v>1192.4285000000002</v>
      </c>
      <c r="AB194" s="285">
        <f t="shared" si="25"/>
        <v>192.22198</v>
      </c>
      <c r="AC194" s="285">
        <f t="shared" si="26"/>
        <v>0</v>
      </c>
      <c r="AD194" s="285">
        <f t="shared" si="27"/>
        <v>752.67238999999995</v>
      </c>
      <c r="AE194" s="285">
        <f t="shared" si="28"/>
        <v>287.74178999999998</v>
      </c>
      <c r="AF194" s="285">
        <f t="shared" si="29"/>
        <v>2565.0697800000007</v>
      </c>
      <c r="AG194" s="285">
        <f t="shared" si="30"/>
        <v>22.53716</v>
      </c>
      <c r="AH194" s="285">
        <f t="shared" si="31"/>
        <v>0</v>
      </c>
      <c r="AI194" s="285">
        <f t="shared" si="32"/>
        <v>210.965</v>
      </c>
      <c r="AJ194" s="285">
        <f t="shared" si="33"/>
        <v>90.265000000000001</v>
      </c>
      <c r="AK194" s="285">
        <f t="shared" si="34"/>
        <v>86.316540000000003</v>
      </c>
    </row>
    <row r="195" spans="3:37">
      <c r="C195" s="186" t="s">
        <v>775</v>
      </c>
      <c r="D195" s="187">
        <v>41.050420000000003</v>
      </c>
      <c r="E195" s="187">
        <v>9.1639999999999979</v>
      </c>
      <c r="F195" s="187">
        <v>59.301479999999998</v>
      </c>
      <c r="G195" s="187">
        <v>453.92299999999994</v>
      </c>
      <c r="H195" s="187">
        <v>891.13656000000003</v>
      </c>
      <c r="I195" s="187">
        <v>564.07862</v>
      </c>
      <c r="J195" s="187">
        <v>1194.8377</v>
      </c>
      <c r="K195" s="187">
        <v>192.21021999999999</v>
      </c>
      <c r="L195" s="187">
        <v>0</v>
      </c>
      <c r="M195" s="187">
        <v>751.82983999999999</v>
      </c>
      <c r="N195" s="187">
        <v>269.19798000000003</v>
      </c>
      <c r="O195" s="187">
        <v>2599.5264000000006</v>
      </c>
      <c r="P195" s="187">
        <v>22.537050000000001</v>
      </c>
      <c r="Q195" s="187">
        <v>0</v>
      </c>
      <c r="R195" s="187">
        <v>210.81899999999999</v>
      </c>
      <c r="S195" s="187">
        <v>90.38</v>
      </c>
      <c r="T195" s="187">
        <v>86.463430000000002</v>
      </c>
      <c r="U195" s="285">
        <f t="shared" si="18"/>
        <v>41.050420000000003</v>
      </c>
      <c r="V195" s="285">
        <f t="shared" si="19"/>
        <v>9.1639999999999979</v>
      </c>
      <c r="W195" s="285">
        <f t="shared" si="20"/>
        <v>59.301479999999998</v>
      </c>
      <c r="X195" s="285">
        <f t="shared" si="21"/>
        <v>453.92299999999994</v>
      </c>
      <c r="Y195" s="285">
        <f t="shared" si="22"/>
        <v>891.13656000000003</v>
      </c>
      <c r="Z195" s="285">
        <f t="shared" si="23"/>
        <v>564.07862</v>
      </c>
      <c r="AA195" s="285">
        <f t="shared" si="24"/>
        <v>1194.8377</v>
      </c>
      <c r="AB195" s="285">
        <f t="shared" si="25"/>
        <v>192.21021999999999</v>
      </c>
      <c r="AC195" s="285">
        <f t="shared" si="26"/>
        <v>0</v>
      </c>
      <c r="AD195" s="285">
        <f t="shared" si="27"/>
        <v>751.82983999999999</v>
      </c>
      <c r="AE195" s="285">
        <f t="shared" si="28"/>
        <v>269.19798000000003</v>
      </c>
      <c r="AF195" s="285">
        <f t="shared" si="29"/>
        <v>2599.5264000000006</v>
      </c>
      <c r="AG195" s="285">
        <f t="shared" si="30"/>
        <v>22.537050000000001</v>
      </c>
      <c r="AH195" s="285">
        <f t="shared" si="31"/>
        <v>0</v>
      </c>
      <c r="AI195" s="285">
        <f t="shared" si="32"/>
        <v>210.81899999999999</v>
      </c>
      <c r="AJ195" s="285">
        <f t="shared" si="33"/>
        <v>90.38</v>
      </c>
      <c r="AK195" s="285">
        <f t="shared" si="34"/>
        <v>86.463430000000002</v>
      </c>
    </row>
    <row r="196" spans="3:37">
      <c r="C196" s="186" t="s">
        <v>697</v>
      </c>
      <c r="D196" s="187">
        <v>40.800620000000002</v>
      </c>
      <c r="E196" s="187">
        <v>9.1635999999999989</v>
      </c>
      <c r="F196" s="187">
        <v>59.187829999999998</v>
      </c>
      <c r="G196" s="187">
        <v>454.35400000000004</v>
      </c>
      <c r="H196" s="187">
        <v>891.84538999999995</v>
      </c>
      <c r="I196" s="187">
        <v>564.15017</v>
      </c>
      <c r="J196" s="187">
        <v>1194.9829599999998</v>
      </c>
      <c r="K196" s="187">
        <v>192.90967000000001</v>
      </c>
      <c r="L196" s="187">
        <v>0</v>
      </c>
      <c r="M196" s="187">
        <v>752.02563000000009</v>
      </c>
      <c r="N196" s="187">
        <v>265.59640999999999</v>
      </c>
      <c r="O196" s="187">
        <v>2631.9839400000005</v>
      </c>
      <c r="P196" s="187">
        <v>22.537390000000002</v>
      </c>
      <c r="Q196" s="187">
        <v>0</v>
      </c>
      <c r="R196" s="187">
        <v>210.892</v>
      </c>
      <c r="S196" s="187">
        <v>90.43</v>
      </c>
      <c r="T196" s="187">
        <v>86.590130000000002</v>
      </c>
      <c r="U196" s="285">
        <f t="shared" si="18"/>
        <v>40.800620000000002</v>
      </c>
      <c r="V196" s="285">
        <f t="shared" si="19"/>
        <v>9.1635999999999989</v>
      </c>
      <c r="W196" s="285">
        <f t="shared" si="20"/>
        <v>59.187829999999998</v>
      </c>
      <c r="X196" s="285">
        <f t="shared" si="21"/>
        <v>454.35400000000004</v>
      </c>
      <c r="Y196" s="285">
        <f t="shared" si="22"/>
        <v>891.84538999999995</v>
      </c>
      <c r="Z196" s="285">
        <f t="shared" si="23"/>
        <v>564.15017</v>
      </c>
      <c r="AA196" s="285">
        <f t="shared" si="24"/>
        <v>1194.9829599999998</v>
      </c>
      <c r="AB196" s="285">
        <f t="shared" si="25"/>
        <v>192.90967000000001</v>
      </c>
      <c r="AC196" s="285">
        <f t="shared" si="26"/>
        <v>0</v>
      </c>
      <c r="AD196" s="285">
        <f t="shared" si="27"/>
        <v>752.02563000000009</v>
      </c>
      <c r="AE196" s="285">
        <f t="shared" si="28"/>
        <v>265.59640999999999</v>
      </c>
      <c r="AF196" s="285">
        <f t="shared" si="29"/>
        <v>2631.9839400000005</v>
      </c>
      <c r="AG196" s="285">
        <f t="shared" si="30"/>
        <v>22.537390000000002</v>
      </c>
      <c r="AH196" s="285">
        <f t="shared" si="31"/>
        <v>0</v>
      </c>
      <c r="AI196" s="285">
        <f t="shared" si="32"/>
        <v>210.892</v>
      </c>
      <c r="AJ196" s="285">
        <f t="shared" si="33"/>
        <v>90.43</v>
      </c>
      <c r="AK196" s="285">
        <f t="shared" si="34"/>
        <v>86.590130000000002</v>
      </c>
    </row>
    <row r="197" spans="3:37">
      <c r="C197" s="186" t="s">
        <v>776</v>
      </c>
      <c r="D197" s="187">
        <v>40.793859999999995</v>
      </c>
      <c r="E197" s="187">
        <v>9.1638000000000002</v>
      </c>
      <c r="F197" s="187">
        <v>59.455269999999999</v>
      </c>
      <c r="G197" s="187">
        <v>453.99900000000002</v>
      </c>
      <c r="H197" s="187">
        <v>892.51209999999992</v>
      </c>
      <c r="I197" s="187">
        <v>564.42280000000005</v>
      </c>
      <c r="J197" s="187">
        <v>1195.9298000000001</v>
      </c>
      <c r="K197" s="187">
        <v>193.59786</v>
      </c>
      <c r="L197" s="187">
        <v>0</v>
      </c>
      <c r="M197" s="187">
        <v>751.75021000000004</v>
      </c>
      <c r="N197" s="187">
        <v>259.54084999999998</v>
      </c>
      <c r="O197" s="187">
        <v>2634.6315599999994</v>
      </c>
      <c r="P197" s="187">
        <v>22.537739999999999</v>
      </c>
      <c r="Q197" s="187">
        <v>0</v>
      </c>
      <c r="R197" s="187">
        <v>211.06799999999998</v>
      </c>
      <c r="S197" s="187">
        <v>90.426000000000002</v>
      </c>
      <c r="T197" s="187">
        <v>86.707049999999995</v>
      </c>
      <c r="U197" s="285">
        <f t="shared" si="18"/>
        <v>40.793859999999995</v>
      </c>
      <c r="V197" s="285">
        <f t="shared" si="19"/>
        <v>9.1638000000000002</v>
      </c>
      <c r="W197" s="285">
        <f t="shared" si="20"/>
        <v>59.455269999999999</v>
      </c>
      <c r="X197" s="285">
        <f t="shared" si="21"/>
        <v>453.99900000000002</v>
      </c>
      <c r="Y197" s="285">
        <f t="shared" si="22"/>
        <v>892.51209999999992</v>
      </c>
      <c r="Z197" s="285">
        <f t="shared" si="23"/>
        <v>564.42280000000005</v>
      </c>
      <c r="AA197" s="285">
        <f t="shared" si="24"/>
        <v>1195.9298000000001</v>
      </c>
      <c r="AB197" s="285">
        <f t="shared" si="25"/>
        <v>193.59786</v>
      </c>
      <c r="AC197" s="285">
        <f t="shared" si="26"/>
        <v>0</v>
      </c>
      <c r="AD197" s="285">
        <f t="shared" si="27"/>
        <v>751.75021000000004</v>
      </c>
      <c r="AE197" s="285">
        <f t="shared" si="28"/>
        <v>259.54084999999998</v>
      </c>
      <c r="AF197" s="285">
        <f t="shared" si="29"/>
        <v>2634.6315599999994</v>
      </c>
      <c r="AG197" s="285">
        <f t="shared" si="30"/>
        <v>22.537739999999999</v>
      </c>
      <c r="AH197" s="285">
        <f t="shared" si="31"/>
        <v>0</v>
      </c>
      <c r="AI197" s="285">
        <f t="shared" si="32"/>
        <v>211.06799999999998</v>
      </c>
      <c r="AJ197" s="285">
        <f t="shared" si="33"/>
        <v>90.426000000000002</v>
      </c>
      <c r="AK197" s="285">
        <f t="shared" si="34"/>
        <v>86.707049999999995</v>
      </c>
    </row>
    <row r="198" spans="3:37">
      <c r="C198" s="186" t="s">
        <v>777</v>
      </c>
      <c r="D198" s="187">
        <v>40.774830000000001</v>
      </c>
      <c r="E198" s="187">
        <v>9.1633999999999993</v>
      </c>
      <c r="F198" s="187">
        <v>59.684570000000001</v>
      </c>
      <c r="G198" s="187">
        <v>446.55000000000007</v>
      </c>
      <c r="H198" s="187">
        <v>893.09216000000015</v>
      </c>
      <c r="I198" s="187">
        <v>564.50209999999993</v>
      </c>
      <c r="J198" s="187">
        <v>1198.3388100000002</v>
      </c>
      <c r="K198" s="187">
        <v>193.59616</v>
      </c>
      <c r="L198" s="187">
        <v>0</v>
      </c>
      <c r="M198" s="187">
        <v>752.33032000000003</v>
      </c>
      <c r="N198" s="187">
        <v>253.35583000000003</v>
      </c>
      <c r="O198" s="187">
        <v>2633.8401600000007</v>
      </c>
      <c r="P198" s="187">
        <v>22.538649999999997</v>
      </c>
      <c r="Q198" s="187">
        <v>0</v>
      </c>
      <c r="R198" s="187">
        <v>211.255</v>
      </c>
      <c r="S198" s="187">
        <v>90.436000000000007</v>
      </c>
      <c r="T198" s="187">
        <v>86.791700000000006</v>
      </c>
      <c r="U198" s="285">
        <f t="shared" si="18"/>
        <v>40.774830000000001</v>
      </c>
      <c r="V198" s="285">
        <f t="shared" si="19"/>
        <v>9.1633999999999993</v>
      </c>
      <c r="W198" s="285">
        <f t="shared" si="20"/>
        <v>59.684570000000001</v>
      </c>
      <c r="X198" s="285">
        <f t="shared" si="21"/>
        <v>446.55000000000007</v>
      </c>
      <c r="Y198" s="285">
        <f t="shared" si="22"/>
        <v>893.09216000000015</v>
      </c>
      <c r="Z198" s="285">
        <f t="shared" si="23"/>
        <v>564.50209999999993</v>
      </c>
      <c r="AA198" s="285">
        <f t="shared" si="24"/>
        <v>1198.3388100000002</v>
      </c>
      <c r="AB198" s="285">
        <f t="shared" si="25"/>
        <v>193.59616</v>
      </c>
      <c r="AC198" s="285">
        <f t="shared" si="26"/>
        <v>0</v>
      </c>
      <c r="AD198" s="285">
        <f t="shared" si="27"/>
        <v>752.33032000000003</v>
      </c>
      <c r="AE198" s="285">
        <f t="shared" si="28"/>
        <v>253.35583000000003</v>
      </c>
      <c r="AF198" s="285">
        <f t="shared" si="29"/>
        <v>2633.8401600000007</v>
      </c>
      <c r="AG198" s="285">
        <f t="shared" si="30"/>
        <v>22.538649999999997</v>
      </c>
      <c r="AH198" s="285">
        <f t="shared" si="31"/>
        <v>0</v>
      </c>
      <c r="AI198" s="285">
        <f t="shared" si="32"/>
        <v>211.255</v>
      </c>
      <c r="AJ198" s="285">
        <f t="shared" si="33"/>
        <v>90.436000000000007</v>
      </c>
      <c r="AK198" s="285">
        <f t="shared" si="34"/>
        <v>86.791700000000006</v>
      </c>
    </row>
    <row r="199" spans="3:37">
      <c r="C199" s="186" t="s">
        <v>778</v>
      </c>
      <c r="D199" s="187">
        <v>40.925079999999994</v>
      </c>
      <c r="E199" s="187">
        <v>9.2119999999999997</v>
      </c>
      <c r="F199" s="187">
        <v>58.985770000000002</v>
      </c>
      <c r="G199" s="187">
        <v>440.99200000000002</v>
      </c>
      <c r="H199" s="187">
        <v>894.1583700000001</v>
      </c>
      <c r="I199" s="187">
        <v>564.34039000000007</v>
      </c>
      <c r="J199" s="187">
        <v>1198.13354</v>
      </c>
      <c r="K199" s="187">
        <v>194.06513000000001</v>
      </c>
      <c r="L199" s="187">
        <v>0</v>
      </c>
      <c r="M199" s="187">
        <v>753.29461000000003</v>
      </c>
      <c r="N199" s="187">
        <v>244.64526000000001</v>
      </c>
      <c r="O199" s="187">
        <v>2614.0191900000004</v>
      </c>
      <c r="P199" s="187">
        <v>22.536190000000001</v>
      </c>
      <c r="Q199" s="187">
        <v>0</v>
      </c>
      <c r="R199" s="187">
        <v>211.423</v>
      </c>
      <c r="S199" s="187">
        <v>90.491</v>
      </c>
      <c r="T199" s="187">
        <v>86.826260000000005</v>
      </c>
      <c r="U199" s="285">
        <f t="shared" si="18"/>
        <v>40.925079999999994</v>
      </c>
      <c r="V199" s="285">
        <f t="shared" si="19"/>
        <v>9.2119999999999997</v>
      </c>
      <c r="W199" s="285">
        <f t="shared" si="20"/>
        <v>58.985770000000002</v>
      </c>
      <c r="X199" s="285">
        <f t="shared" si="21"/>
        <v>440.99200000000002</v>
      </c>
      <c r="Y199" s="285">
        <f t="shared" si="22"/>
        <v>894.1583700000001</v>
      </c>
      <c r="Z199" s="285">
        <f t="shared" si="23"/>
        <v>564.34039000000007</v>
      </c>
      <c r="AA199" s="285">
        <f t="shared" si="24"/>
        <v>1198.13354</v>
      </c>
      <c r="AB199" s="285">
        <f t="shared" si="25"/>
        <v>194.06513000000001</v>
      </c>
      <c r="AC199" s="285">
        <f t="shared" si="26"/>
        <v>0</v>
      </c>
      <c r="AD199" s="285">
        <f t="shared" si="27"/>
        <v>753.29461000000003</v>
      </c>
      <c r="AE199" s="285">
        <f t="shared" si="28"/>
        <v>244.64526000000001</v>
      </c>
      <c r="AF199" s="285">
        <f t="shared" si="29"/>
        <v>2614.0191900000004</v>
      </c>
      <c r="AG199" s="285">
        <f t="shared" si="30"/>
        <v>22.536190000000001</v>
      </c>
      <c r="AH199" s="285">
        <f t="shared" si="31"/>
        <v>0</v>
      </c>
      <c r="AI199" s="285">
        <f t="shared" si="32"/>
        <v>211.423</v>
      </c>
      <c r="AJ199" s="285">
        <f t="shared" si="33"/>
        <v>90.491</v>
      </c>
      <c r="AK199" s="285">
        <f t="shared" si="34"/>
        <v>86.826260000000005</v>
      </c>
    </row>
    <row r="200" spans="3:37">
      <c r="C200" s="186" t="s">
        <v>779</v>
      </c>
      <c r="D200" s="187">
        <v>40.626329999999996</v>
      </c>
      <c r="E200" s="187">
        <v>9.2144000000000013</v>
      </c>
      <c r="F200" s="187">
        <v>59.338909999999998</v>
      </c>
      <c r="G200" s="187">
        <v>436.31099999999998</v>
      </c>
      <c r="H200" s="187">
        <v>893.38006000000007</v>
      </c>
      <c r="I200" s="187">
        <v>564.64514999999994</v>
      </c>
      <c r="J200" s="187">
        <v>1200.5504900000001</v>
      </c>
      <c r="K200" s="187">
        <v>194.07153</v>
      </c>
      <c r="L200" s="187">
        <v>0</v>
      </c>
      <c r="M200" s="187">
        <v>752.45204999999999</v>
      </c>
      <c r="N200" s="187">
        <v>252.13527000000005</v>
      </c>
      <c r="O200" s="187">
        <v>2576.9317499999988</v>
      </c>
      <c r="P200" s="187">
        <v>22.536270000000002</v>
      </c>
      <c r="Q200" s="187">
        <v>0</v>
      </c>
      <c r="R200" s="187">
        <v>211.57400000000001</v>
      </c>
      <c r="S200" s="187">
        <v>90.484999999999999</v>
      </c>
      <c r="T200" s="187">
        <v>86.859359999999995</v>
      </c>
      <c r="U200" s="285">
        <f t="shared" si="18"/>
        <v>40.626329999999996</v>
      </c>
      <c r="V200" s="285">
        <f t="shared" si="19"/>
        <v>9.2144000000000013</v>
      </c>
      <c r="W200" s="285">
        <f t="shared" si="20"/>
        <v>59.338909999999998</v>
      </c>
      <c r="X200" s="285">
        <f t="shared" si="21"/>
        <v>436.31099999999998</v>
      </c>
      <c r="Y200" s="285">
        <f t="shared" si="22"/>
        <v>893.38006000000007</v>
      </c>
      <c r="Z200" s="285">
        <f t="shared" si="23"/>
        <v>564.64514999999994</v>
      </c>
      <c r="AA200" s="285">
        <f t="shared" si="24"/>
        <v>1200.5504900000001</v>
      </c>
      <c r="AB200" s="285">
        <f t="shared" si="25"/>
        <v>194.07153</v>
      </c>
      <c r="AC200" s="285">
        <f t="shared" si="26"/>
        <v>0</v>
      </c>
      <c r="AD200" s="285">
        <f t="shared" si="27"/>
        <v>752.45204999999999</v>
      </c>
      <c r="AE200" s="285">
        <f t="shared" si="28"/>
        <v>252.13527000000005</v>
      </c>
      <c r="AF200" s="285">
        <f t="shared" si="29"/>
        <v>2576.9317499999988</v>
      </c>
      <c r="AG200" s="285">
        <f t="shared" si="30"/>
        <v>22.536270000000002</v>
      </c>
      <c r="AH200" s="285">
        <f t="shared" si="31"/>
        <v>0</v>
      </c>
      <c r="AI200" s="285">
        <f t="shared" si="32"/>
        <v>211.57400000000001</v>
      </c>
      <c r="AJ200" s="285">
        <f t="shared" si="33"/>
        <v>90.484999999999999</v>
      </c>
      <c r="AK200" s="285">
        <f t="shared" si="34"/>
        <v>86.859359999999995</v>
      </c>
    </row>
    <row r="201" spans="3:37">
      <c r="C201" s="186" t="s">
        <v>780</v>
      </c>
      <c r="D201" s="187">
        <v>40.998620000000003</v>
      </c>
      <c r="E201" s="187">
        <v>9.214500000000001</v>
      </c>
      <c r="F201" s="187">
        <v>59.31324</v>
      </c>
      <c r="G201" s="187">
        <v>417.435</v>
      </c>
      <c r="H201" s="187">
        <v>890.40779999999995</v>
      </c>
      <c r="I201" s="187">
        <v>563.57163000000003</v>
      </c>
      <c r="J201" s="187">
        <v>1200.2776100000001</v>
      </c>
      <c r="K201" s="187">
        <v>194.25264000000001</v>
      </c>
      <c r="L201" s="187">
        <v>0</v>
      </c>
      <c r="M201" s="187">
        <v>749.47912000000008</v>
      </c>
      <c r="N201" s="187">
        <v>241.71265</v>
      </c>
      <c r="O201" s="187">
        <v>2599.5146399999999</v>
      </c>
      <c r="P201" s="187">
        <v>22.537500000000001</v>
      </c>
      <c r="Q201" s="187">
        <v>0</v>
      </c>
      <c r="R201" s="187">
        <v>210.78100000000001</v>
      </c>
      <c r="S201" s="187">
        <v>90.5</v>
      </c>
      <c r="T201" s="187">
        <v>86.885509999999996</v>
      </c>
      <c r="U201" s="285">
        <f t="shared" si="18"/>
        <v>40.998620000000003</v>
      </c>
      <c r="V201" s="285">
        <f t="shared" si="19"/>
        <v>9.214500000000001</v>
      </c>
      <c r="W201" s="285">
        <f t="shared" si="20"/>
        <v>59.31324</v>
      </c>
      <c r="X201" s="285">
        <f t="shared" si="21"/>
        <v>417.435</v>
      </c>
      <c r="Y201" s="285">
        <f t="shared" si="22"/>
        <v>890.40779999999995</v>
      </c>
      <c r="Z201" s="285">
        <f t="shared" si="23"/>
        <v>563.57163000000003</v>
      </c>
      <c r="AA201" s="285">
        <f t="shared" si="24"/>
        <v>1200.2776100000001</v>
      </c>
      <c r="AB201" s="285">
        <f t="shared" si="25"/>
        <v>194.25264000000001</v>
      </c>
      <c r="AC201" s="285">
        <f t="shared" si="26"/>
        <v>0</v>
      </c>
      <c r="AD201" s="285">
        <f t="shared" si="27"/>
        <v>749.47912000000008</v>
      </c>
      <c r="AE201" s="285">
        <f t="shared" si="28"/>
        <v>241.71265</v>
      </c>
      <c r="AF201" s="285">
        <f t="shared" si="29"/>
        <v>2599.5146399999999</v>
      </c>
      <c r="AG201" s="285">
        <f t="shared" si="30"/>
        <v>22.537500000000001</v>
      </c>
      <c r="AH201" s="285">
        <f t="shared" si="31"/>
        <v>0</v>
      </c>
      <c r="AI201" s="285">
        <f t="shared" si="32"/>
        <v>210.78100000000001</v>
      </c>
      <c r="AJ201" s="285">
        <f t="shared" si="33"/>
        <v>90.5</v>
      </c>
      <c r="AK201" s="285">
        <f t="shared" si="34"/>
        <v>86.885509999999996</v>
      </c>
    </row>
    <row r="202" spans="3:37">
      <c r="C202" s="186" t="s">
        <v>781</v>
      </c>
      <c r="D202" s="187">
        <v>41.223789999999994</v>
      </c>
      <c r="E202" s="187">
        <v>9.2140000000000004</v>
      </c>
      <c r="F202" s="187">
        <v>59.485819999999997</v>
      </c>
      <c r="G202" s="187">
        <v>423.72199999999998</v>
      </c>
      <c r="H202" s="187">
        <v>893.18712999999991</v>
      </c>
      <c r="I202" s="187">
        <v>565.00105000000008</v>
      </c>
      <c r="J202" s="187">
        <v>1199.4320100000002</v>
      </c>
      <c r="K202" s="187">
        <v>193.80264</v>
      </c>
      <c r="L202" s="187">
        <v>0</v>
      </c>
      <c r="M202" s="187">
        <v>752.13175000000001</v>
      </c>
      <c r="N202" s="187">
        <v>221.12252999999998</v>
      </c>
      <c r="O202" s="187">
        <v>2583.6976200000004</v>
      </c>
      <c r="P202" s="187">
        <v>22.536819999999999</v>
      </c>
      <c r="Q202" s="187">
        <v>0</v>
      </c>
      <c r="R202" s="187">
        <v>211.57</v>
      </c>
      <c r="S202" s="187">
        <v>90.543000000000006</v>
      </c>
      <c r="T202" s="187">
        <v>86.881960000000007</v>
      </c>
      <c r="U202" s="285">
        <f t="shared" si="18"/>
        <v>41.223789999999994</v>
      </c>
      <c r="V202" s="285">
        <f t="shared" si="19"/>
        <v>9.2140000000000004</v>
      </c>
      <c r="W202" s="285">
        <f t="shared" si="20"/>
        <v>59.485819999999997</v>
      </c>
      <c r="X202" s="285">
        <f t="shared" si="21"/>
        <v>423.72199999999998</v>
      </c>
      <c r="Y202" s="285">
        <f t="shared" si="22"/>
        <v>893.18712999999991</v>
      </c>
      <c r="Z202" s="285">
        <f t="shared" si="23"/>
        <v>565.00105000000008</v>
      </c>
      <c r="AA202" s="285">
        <f t="shared" si="24"/>
        <v>1199.4320100000002</v>
      </c>
      <c r="AB202" s="285">
        <f t="shared" si="25"/>
        <v>193.80264</v>
      </c>
      <c r="AC202" s="285">
        <f t="shared" si="26"/>
        <v>0</v>
      </c>
      <c r="AD202" s="285">
        <f t="shared" si="27"/>
        <v>752.13175000000001</v>
      </c>
      <c r="AE202" s="285">
        <f t="shared" si="28"/>
        <v>221.12252999999998</v>
      </c>
      <c r="AF202" s="285">
        <f t="shared" si="29"/>
        <v>2583.6976200000004</v>
      </c>
      <c r="AG202" s="285">
        <f t="shared" si="30"/>
        <v>22.536819999999999</v>
      </c>
      <c r="AH202" s="285">
        <f t="shared" si="31"/>
        <v>0</v>
      </c>
      <c r="AI202" s="285">
        <f t="shared" si="32"/>
        <v>211.57</v>
      </c>
      <c r="AJ202" s="285">
        <f t="shared" si="33"/>
        <v>90.543000000000006</v>
      </c>
      <c r="AK202" s="285">
        <f t="shared" si="34"/>
        <v>86.881960000000007</v>
      </c>
    </row>
    <row r="203" spans="3:37">
      <c r="C203" s="186" t="s">
        <v>782</v>
      </c>
      <c r="D203" s="187">
        <v>41.288719999999998</v>
      </c>
      <c r="E203" s="187">
        <v>9.2154000000000007</v>
      </c>
      <c r="F203" s="187">
        <v>59.463349999999998</v>
      </c>
      <c r="G203" s="187">
        <v>423.78200000000004</v>
      </c>
      <c r="H203" s="187">
        <v>894.46077999999989</v>
      </c>
      <c r="I203" s="187">
        <v>564.94682</v>
      </c>
      <c r="J203" s="187">
        <v>1200.02799</v>
      </c>
      <c r="K203" s="187">
        <v>193.57889</v>
      </c>
      <c r="L203" s="187">
        <v>0</v>
      </c>
      <c r="M203" s="187">
        <v>752.64009999999996</v>
      </c>
      <c r="N203" s="187">
        <v>208.72149999999999</v>
      </c>
      <c r="O203" s="187">
        <v>2561.6189299999983</v>
      </c>
      <c r="P203" s="187">
        <v>22.539300000000001</v>
      </c>
      <c r="Q203" s="187">
        <v>0</v>
      </c>
      <c r="R203" s="187">
        <v>211.93799999999999</v>
      </c>
      <c r="S203" s="187">
        <v>90.585999999999999</v>
      </c>
      <c r="T203" s="187">
        <v>86.970060000000004</v>
      </c>
      <c r="U203" s="285">
        <f t="shared" si="18"/>
        <v>41.288719999999998</v>
      </c>
      <c r="V203" s="285">
        <f t="shared" si="19"/>
        <v>9.2154000000000007</v>
      </c>
      <c r="W203" s="285">
        <f t="shared" si="20"/>
        <v>59.463349999999998</v>
      </c>
      <c r="X203" s="285">
        <f t="shared" si="21"/>
        <v>423.78200000000004</v>
      </c>
      <c r="Y203" s="285">
        <f t="shared" si="22"/>
        <v>894.46077999999989</v>
      </c>
      <c r="Z203" s="285">
        <f t="shared" si="23"/>
        <v>564.94682</v>
      </c>
      <c r="AA203" s="285">
        <f t="shared" si="24"/>
        <v>1200.02799</v>
      </c>
      <c r="AB203" s="285">
        <f t="shared" si="25"/>
        <v>193.57889</v>
      </c>
      <c r="AC203" s="285">
        <f t="shared" si="26"/>
        <v>0</v>
      </c>
      <c r="AD203" s="285">
        <f t="shared" si="27"/>
        <v>752.64009999999996</v>
      </c>
      <c r="AE203" s="285">
        <f t="shared" si="28"/>
        <v>208.72149999999999</v>
      </c>
      <c r="AF203" s="285">
        <f t="shared" si="29"/>
        <v>2561.6189299999983</v>
      </c>
      <c r="AG203" s="285">
        <f t="shared" si="30"/>
        <v>22.539300000000001</v>
      </c>
      <c r="AH203" s="285">
        <f t="shared" si="31"/>
        <v>0</v>
      </c>
      <c r="AI203" s="285">
        <f t="shared" si="32"/>
        <v>211.93799999999999</v>
      </c>
      <c r="AJ203" s="285">
        <f t="shared" si="33"/>
        <v>90.585999999999999</v>
      </c>
      <c r="AK203" s="285">
        <f t="shared" si="34"/>
        <v>86.970060000000004</v>
      </c>
    </row>
    <row r="204" spans="3:37">
      <c r="C204" s="186" t="s">
        <v>783</v>
      </c>
      <c r="D204" s="187">
        <v>40.429829999999995</v>
      </c>
      <c r="E204" s="187">
        <v>9.2143000000000015</v>
      </c>
      <c r="F204" s="187">
        <v>59.463990000000003</v>
      </c>
      <c r="G204" s="187">
        <v>423.73399999999998</v>
      </c>
      <c r="H204" s="187">
        <v>893.39574999999991</v>
      </c>
      <c r="I204" s="187">
        <v>564.95064000000002</v>
      </c>
      <c r="J204" s="187">
        <v>1200.80951</v>
      </c>
      <c r="K204" s="187">
        <v>193.03244000000001</v>
      </c>
      <c r="L204" s="187">
        <v>0</v>
      </c>
      <c r="M204" s="187">
        <v>751.87634000000003</v>
      </c>
      <c r="N204" s="187">
        <v>191.18858</v>
      </c>
      <c r="O204" s="187">
        <v>2525.1142799999989</v>
      </c>
      <c r="P204" s="187">
        <v>22.53772</v>
      </c>
      <c r="Q204" s="187">
        <v>0</v>
      </c>
      <c r="R204" s="187">
        <v>211.785</v>
      </c>
      <c r="S204" s="187">
        <v>90.582999999999998</v>
      </c>
      <c r="T204" s="187">
        <v>87.056960000000004</v>
      </c>
      <c r="U204" s="285">
        <f t="shared" si="18"/>
        <v>40.429829999999995</v>
      </c>
      <c r="V204" s="285">
        <f t="shared" si="19"/>
        <v>9.2143000000000015</v>
      </c>
      <c r="W204" s="285">
        <f t="shared" si="20"/>
        <v>59.463990000000003</v>
      </c>
      <c r="X204" s="285">
        <f t="shared" si="21"/>
        <v>423.73399999999998</v>
      </c>
      <c r="Y204" s="285">
        <f t="shared" si="22"/>
        <v>893.39574999999991</v>
      </c>
      <c r="Z204" s="285">
        <f t="shared" si="23"/>
        <v>564.95064000000002</v>
      </c>
      <c r="AA204" s="285">
        <f t="shared" si="24"/>
        <v>1200.80951</v>
      </c>
      <c r="AB204" s="285">
        <f t="shared" si="25"/>
        <v>193.03244000000001</v>
      </c>
      <c r="AC204" s="285">
        <f t="shared" si="26"/>
        <v>0</v>
      </c>
      <c r="AD204" s="285">
        <f t="shared" si="27"/>
        <v>751.87634000000003</v>
      </c>
      <c r="AE204" s="285">
        <f t="shared" si="28"/>
        <v>191.18858</v>
      </c>
      <c r="AF204" s="285">
        <f t="shared" si="29"/>
        <v>2525.1142799999989</v>
      </c>
      <c r="AG204" s="285">
        <f t="shared" si="30"/>
        <v>22.53772</v>
      </c>
      <c r="AH204" s="285">
        <f t="shared" si="31"/>
        <v>0</v>
      </c>
      <c r="AI204" s="285">
        <f t="shared" si="32"/>
        <v>211.785</v>
      </c>
      <c r="AJ204" s="285">
        <f t="shared" si="33"/>
        <v>90.582999999999998</v>
      </c>
      <c r="AK204" s="285">
        <f t="shared" si="34"/>
        <v>87.056960000000004</v>
      </c>
    </row>
    <row r="205" spans="3:37">
      <c r="C205" s="186" t="s">
        <v>784</v>
      </c>
      <c r="D205" s="187">
        <v>40.269629999999999</v>
      </c>
      <c r="E205" s="187">
        <v>9.2150999999999996</v>
      </c>
      <c r="F205" s="187">
        <v>59.618470000000002</v>
      </c>
      <c r="G205" s="187">
        <v>423.93600000000004</v>
      </c>
      <c r="H205" s="187">
        <v>895.30411000000015</v>
      </c>
      <c r="I205" s="187">
        <v>564.99901999999997</v>
      </c>
      <c r="J205" s="187">
        <v>1200.48307</v>
      </c>
      <c r="K205" s="187">
        <v>193.44721999999999</v>
      </c>
      <c r="L205" s="187">
        <v>0</v>
      </c>
      <c r="M205" s="187">
        <v>753.70163000000002</v>
      </c>
      <c r="N205" s="187">
        <v>182.76161999999999</v>
      </c>
      <c r="O205" s="187">
        <v>2524.0727399999992</v>
      </c>
      <c r="P205" s="187">
        <v>22.537970000000001</v>
      </c>
      <c r="Q205" s="187">
        <v>0</v>
      </c>
      <c r="R205" s="187">
        <v>212.322</v>
      </c>
      <c r="S205" s="187">
        <v>90.608999999999995</v>
      </c>
      <c r="T205" s="187">
        <v>87.102410000000006</v>
      </c>
      <c r="U205" s="285">
        <f t="shared" si="18"/>
        <v>40.269629999999999</v>
      </c>
      <c r="V205" s="285">
        <f t="shared" si="19"/>
        <v>9.2150999999999996</v>
      </c>
      <c r="W205" s="285">
        <f t="shared" si="20"/>
        <v>59.618470000000002</v>
      </c>
      <c r="X205" s="285">
        <f t="shared" si="21"/>
        <v>423.93600000000004</v>
      </c>
      <c r="Y205" s="285">
        <f t="shared" si="22"/>
        <v>895.30411000000015</v>
      </c>
      <c r="Z205" s="285">
        <f t="shared" si="23"/>
        <v>564.99901999999997</v>
      </c>
      <c r="AA205" s="285">
        <f t="shared" si="24"/>
        <v>1200.48307</v>
      </c>
      <c r="AB205" s="285">
        <f t="shared" si="25"/>
        <v>193.44721999999999</v>
      </c>
      <c r="AC205" s="285">
        <f t="shared" si="26"/>
        <v>0</v>
      </c>
      <c r="AD205" s="285">
        <f t="shared" si="27"/>
        <v>753.70163000000002</v>
      </c>
      <c r="AE205" s="285">
        <f t="shared" si="28"/>
        <v>182.76161999999999</v>
      </c>
      <c r="AF205" s="285">
        <f t="shared" si="29"/>
        <v>2524.0727399999992</v>
      </c>
      <c r="AG205" s="285">
        <f t="shared" si="30"/>
        <v>22.537970000000001</v>
      </c>
      <c r="AH205" s="285">
        <f t="shared" si="31"/>
        <v>0</v>
      </c>
      <c r="AI205" s="285">
        <f t="shared" si="32"/>
        <v>212.322</v>
      </c>
      <c r="AJ205" s="285">
        <f t="shared" si="33"/>
        <v>90.608999999999995</v>
      </c>
      <c r="AK205" s="285">
        <f t="shared" si="34"/>
        <v>87.102410000000006</v>
      </c>
    </row>
    <row r="206" spans="3:37">
      <c r="C206" s="186" t="s">
        <v>785</v>
      </c>
      <c r="D206" s="187">
        <v>40.516930000000002</v>
      </c>
      <c r="E206" s="187">
        <v>9.2141000000000002</v>
      </c>
      <c r="F206" s="187">
        <v>59.48807</v>
      </c>
      <c r="G206" s="187">
        <v>416.56799999999998</v>
      </c>
      <c r="H206" s="187">
        <v>892.46825000000001</v>
      </c>
      <c r="I206" s="187">
        <v>565.06560999999999</v>
      </c>
      <c r="J206" s="187">
        <v>1201.91076</v>
      </c>
      <c r="K206" s="187">
        <v>193.86409</v>
      </c>
      <c r="L206" s="187">
        <v>0</v>
      </c>
      <c r="M206" s="187">
        <v>750.20965000000001</v>
      </c>
      <c r="N206" s="187">
        <v>162.06335000000001</v>
      </c>
      <c r="O206" s="187">
        <v>2497.1263799999988</v>
      </c>
      <c r="P206" s="187">
        <v>22.53912</v>
      </c>
      <c r="Q206" s="187">
        <v>0</v>
      </c>
      <c r="R206" s="187">
        <v>211.1</v>
      </c>
      <c r="S206" s="187">
        <v>90.608000000000004</v>
      </c>
      <c r="T206" s="187">
        <v>87.030779999999993</v>
      </c>
      <c r="U206" s="285">
        <f t="shared" si="18"/>
        <v>40.516930000000002</v>
      </c>
      <c r="V206" s="285">
        <f t="shared" si="19"/>
        <v>9.2141000000000002</v>
      </c>
      <c r="W206" s="285">
        <f t="shared" si="20"/>
        <v>59.48807</v>
      </c>
      <c r="X206" s="285">
        <f t="shared" si="21"/>
        <v>416.56799999999998</v>
      </c>
      <c r="Y206" s="285">
        <f t="shared" si="22"/>
        <v>892.46825000000001</v>
      </c>
      <c r="Z206" s="285">
        <f t="shared" si="23"/>
        <v>565.06560999999999</v>
      </c>
      <c r="AA206" s="285">
        <f t="shared" si="24"/>
        <v>1201.91076</v>
      </c>
      <c r="AB206" s="285">
        <f t="shared" si="25"/>
        <v>193.86409</v>
      </c>
      <c r="AC206" s="285">
        <f t="shared" si="26"/>
        <v>0</v>
      </c>
      <c r="AD206" s="285">
        <f t="shared" si="27"/>
        <v>750.20965000000001</v>
      </c>
      <c r="AE206" s="285">
        <f t="shared" si="28"/>
        <v>162.06335000000001</v>
      </c>
      <c r="AF206" s="285">
        <f t="shared" si="29"/>
        <v>2497.1263799999988</v>
      </c>
      <c r="AG206" s="285">
        <f t="shared" si="30"/>
        <v>22.53912</v>
      </c>
      <c r="AH206" s="285">
        <f t="shared" si="31"/>
        <v>0</v>
      </c>
      <c r="AI206" s="285">
        <f t="shared" si="32"/>
        <v>211.1</v>
      </c>
      <c r="AJ206" s="285">
        <f t="shared" si="33"/>
        <v>90.608000000000004</v>
      </c>
      <c r="AK206" s="285">
        <f t="shared" si="34"/>
        <v>87.030779999999993</v>
      </c>
    </row>
    <row r="207" spans="3:37">
      <c r="C207" s="186" t="s">
        <v>786</v>
      </c>
      <c r="D207" s="187">
        <v>40.777729999999998</v>
      </c>
      <c r="E207" s="187">
        <v>9.2165999999999997</v>
      </c>
      <c r="F207" s="187">
        <v>59.543489999999998</v>
      </c>
      <c r="G207" s="187">
        <v>392.25400000000002</v>
      </c>
      <c r="H207" s="187">
        <v>895.00194999999997</v>
      </c>
      <c r="I207" s="187">
        <v>564.88647000000003</v>
      </c>
      <c r="J207" s="187">
        <v>1200.2496500000002</v>
      </c>
      <c r="K207" s="187">
        <v>194.08514</v>
      </c>
      <c r="L207" s="187">
        <v>0</v>
      </c>
      <c r="M207" s="187">
        <v>752.74495999999999</v>
      </c>
      <c r="N207" s="187">
        <v>149.32946999999999</v>
      </c>
      <c r="O207" s="187">
        <v>2414.3789199999997</v>
      </c>
      <c r="P207" s="187">
        <v>22.5383</v>
      </c>
      <c r="Q207" s="187">
        <v>0</v>
      </c>
      <c r="R207" s="187">
        <v>212.45699999999999</v>
      </c>
      <c r="S207" s="187">
        <v>90.619</v>
      </c>
      <c r="T207" s="187">
        <v>87.108940000000004</v>
      </c>
      <c r="U207" s="285">
        <f t="shared" si="18"/>
        <v>40.777729999999998</v>
      </c>
      <c r="V207" s="285">
        <f t="shared" si="19"/>
        <v>9.2165999999999997</v>
      </c>
      <c r="W207" s="285">
        <f t="shared" si="20"/>
        <v>59.543489999999998</v>
      </c>
      <c r="X207" s="285">
        <f t="shared" si="21"/>
        <v>392.25400000000002</v>
      </c>
      <c r="Y207" s="285">
        <f t="shared" si="22"/>
        <v>895.00194999999997</v>
      </c>
      <c r="Z207" s="285">
        <f t="shared" si="23"/>
        <v>564.88647000000003</v>
      </c>
      <c r="AA207" s="285">
        <f t="shared" si="24"/>
        <v>1200.2496500000002</v>
      </c>
      <c r="AB207" s="285">
        <f t="shared" si="25"/>
        <v>194.08514</v>
      </c>
      <c r="AC207" s="285">
        <f t="shared" si="26"/>
        <v>0</v>
      </c>
      <c r="AD207" s="285">
        <f t="shared" si="27"/>
        <v>752.74495999999999</v>
      </c>
      <c r="AE207" s="285">
        <f t="shared" si="28"/>
        <v>149.32946999999999</v>
      </c>
      <c r="AF207" s="285">
        <f t="shared" si="29"/>
        <v>2414.3789199999997</v>
      </c>
      <c r="AG207" s="285">
        <f t="shared" si="30"/>
        <v>22.5383</v>
      </c>
      <c r="AH207" s="285">
        <f t="shared" si="31"/>
        <v>0</v>
      </c>
      <c r="AI207" s="285">
        <f t="shared" si="32"/>
        <v>212.45699999999999</v>
      </c>
      <c r="AJ207" s="285">
        <f t="shared" si="33"/>
        <v>90.619</v>
      </c>
      <c r="AK207" s="285">
        <f t="shared" si="34"/>
        <v>87.108940000000004</v>
      </c>
    </row>
    <row r="208" spans="3:37">
      <c r="C208" s="186" t="s">
        <v>787</v>
      </c>
      <c r="D208" s="187">
        <v>40.47578</v>
      </c>
      <c r="E208" s="187">
        <v>9.2393000000000001</v>
      </c>
      <c r="F208" s="187">
        <v>59.048850000000002</v>
      </c>
      <c r="G208" s="187">
        <v>434.27499999999998</v>
      </c>
      <c r="H208" s="187">
        <v>894.49295000000006</v>
      </c>
      <c r="I208" s="187">
        <v>564.96911</v>
      </c>
      <c r="J208" s="187">
        <v>1202.89509</v>
      </c>
      <c r="K208" s="187">
        <v>193.09916000000001</v>
      </c>
      <c r="L208" s="187">
        <v>0</v>
      </c>
      <c r="M208" s="187">
        <v>751.8043100000001</v>
      </c>
      <c r="N208" s="187">
        <v>155.21123999999998</v>
      </c>
      <c r="O208" s="187">
        <v>2291.4909500000008</v>
      </c>
      <c r="P208" s="187">
        <v>22.538729999999997</v>
      </c>
      <c r="Q208" s="187">
        <v>0</v>
      </c>
      <c r="R208" s="187">
        <v>211.99700000000001</v>
      </c>
      <c r="S208" s="187">
        <v>90.605000000000004</v>
      </c>
      <c r="T208" s="187">
        <v>87.057460000000006</v>
      </c>
      <c r="U208" s="285">
        <f t="shared" si="18"/>
        <v>40.47578</v>
      </c>
      <c r="V208" s="285">
        <f t="shared" si="19"/>
        <v>9.2393000000000001</v>
      </c>
      <c r="W208" s="285">
        <f t="shared" si="20"/>
        <v>59.048850000000002</v>
      </c>
      <c r="X208" s="285">
        <f t="shared" si="21"/>
        <v>434.27499999999998</v>
      </c>
      <c r="Y208" s="285">
        <f t="shared" si="22"/>
        <v>894.49295000000006</v>
      </c>
      <c r="Z208" s="285">
        <f t="shared" si="23"/>
        <v>564.96911</v>
      </c>
      <c r="AA208" s="285">
        <f t="shared" si="24"/>
        <v>1202.89509</v>
      </c>
      <c r="AB208" s="285">
        <f t="shared" si="25"/>
        <v>193.09916000000001</v>
      </c>
      <c r="AC208" s="285">
        <f t="shared" si="26"/>
        <v>0</v>
      </c>
      <c r="AD208" s="285">
        <f t="shared" si="27"/>
        <v>751.8043100000001</v>
      </c>
      <c r="AE208" s="285">
        <f t="shared" si="28"/>
        <v>155.21123999999998</v>
      </c>
      <c r="AF208" s="285">
        <f t="shared" si="29"/>
        <v>2291.4909500000008</v>
      </c>
      <c r="AG208" s="285">
        <f t="shared" si="30"/>
        <v>22.538729999999997</v>
      </c>
      <c r="AH208" s="285">
        <f t="shared" si="31"/>
        <v>0</v>
      </c>
      <c r="AI208" s="285">
        <f t="shared" si="32"/>
        <v>211.99700000000001</v>
      </c>
      <c r="AJ208" s="285">
        <f t="shared" si="33"/>
        <v>90.605000000000004</v>
      </c>
      <c r="AK208" s="285">
        <f t="shared" si="34"/>
        <v>87.057460000000006</v>
      </c>
    </row>
    <row r="209" spans="2:37">
      <c r="C209" s="186" t="s">
        <v>788</v>
      </c>
      <c r="D209" s="187">
        <v>40.886690000000002</v>
      </c>
      <c r="E209" s="187">
        <v>9.2614000000000019</v>
      </c>
      <c r="F209" s="187">
        <v>58.961399999999998</v>
      </c>
      <c r="G209" s="187">
        <v>445.43399999999997</v>
      </c>
      <c r="H209" s="187">
        <v>893.32789000000002</v>
      </c>
      <c r="I209" s="187">
        <v>564.38481999999999</v>
      </c>
      <c r="J209" s="187">
        <v>1203.9828</v>
      </c>
      <c r="K209" s="187">
        <v>192.73927</v>
      </c>
      <c r="L209" s="187">
        <v>0</v>
      </c>
      <c r="M209" s="187">
        <v>751.61014999999998</v>
      </c>
      <c r="N209" s="187">
        <v>160.10091</v>
      </c>
      <c r="O209" s="187">
        <v>2186.71045</v>
      </c>
      <c r="P209" s="187">
        <v>22.540749999999999</v>
      </c>
      <c r="Q209" s="187">
        <v>0</v>
      </c>
      <c r="R209" s="187">
        <v>212.06400000000002</v>
      </c>
      <c r="S209" s="187">
        <v>90.588999999999999</v>
      </c>
      <c r="T209" s="187">
        <v>87.021439999999998</v>
      </c>
      <c r="U209" s="285">
        <f t="shared" si="18"/>
        <v>40.886690000000002</v>
      </c>
      <c r="V209" s="285">
        <f t="shared" si="19"/>
        <v>9.2614000000000019</v>
      </c>
      <c r="W209" s="285">
        <f t="shared" si="20"/>
        <v>58.961399999999998</v>
      </c>
      <c r="X209" s="285">
        <f t="shared" si="21"/>
        <v>445.43399999999997</v>
      </c>
      <c r="Y209" s="285">
        <f t="shared" si="22"/>
        <v>893.32789000000002</v>
      </c>
      <c r="Z209" s="285">
        <f t="shared" si="23"/>
        <v>564.38481999999999</v>
      </c>
      <c r="AA209" s="285">
        <f t="shared" si="24"/>
        <v>1203.9828</v>
      </c>
      <c r="AB209" s="285">
        <f t="shared" si="25"/>
        <v>192.73927</v>
      </c>
      <c r="AC209" s="285">
        <f t="shared" si="26"/>
        <v>0</v>
      </c>
      <c r="AD209" s="285">
        <f t="shared" si="27"/>
        <v>751.61014999999998</v>
      </c>
      <c r="AE209" s="285">
        <f t="shared" si="28"/>
        <v>160.10091</v>
      </c>
      <c r="AF209" s="285">
        <f t="shared" si="29"/>
        <v>2186.71045</v>
      </c>
      <c r="AG209" s="285">
        <f t="shared" si="30"/>
        <v>22.540749999999999</v>
      </c>
      <c r="AH209" s="285">
        <f t="shared" si="31"/>
        <v>0</v>
      </c>
      <c r="AI209" s="285">
        <f t="shared" si="32"/>
        <v>212.06400000000002</v>
      </c>
      <c r="AJ209" s="285">
        <f t="shared" si="33"/>
        <v>90.588999999999999</v>
      </c>
      <c r="AK209" s="285">
        <f t="shared" si="34"/>
        <v>87.021439999999998</v>
      </c>
    </row>
    <row r="210" spans="2:37">
      <c r="C210" s="186" t="s">
        <v>789</v>
      </c>
      <c r="D210" s="187">
        <v>40.870599999999996</v>
      </c>
      <c r="E210" s="187">
        <v>9.2644000000000002</v>
      </c>
      <c r="F210" s="187">
        <v>59.564140000000002</v>
      </c>
      <c r="G210" s="187">
        <v>453.48099999999999</v>
      </c>
      <c r="H210" s="187">
        <v>890.92857000000004</v>
      </c>
      <c r="I210" s="187">
        <v>564.79077000000007</v>
      </c>
      <c r="J210" s="187">
        <v>1203.17211</v>
      </c>
      <c r="K210" s="187">
        <v>194.07042000000001</v>
      </c>
      <c r="L210" s="187">
        <v>0</v>
      </c>
      <c r="M210" s="187">
        <v>750.72743999999989</v>
      </c>
      <c r="N210" s="187">
        <v>158.60667000000001</v>
      </c>
      <c r="O210" s="187">
        <v>2093.9748</v>
      </c>
      <c r="P210" s="187">
        <v>22.541809999999998</v>
      </c>
      <c r="Q210" s="187">
        <v>0</v>
      </c>
      <c r="R210" s="187">
        <v>211.77200000000002</v>
      </c>
      <c r="S210" s="187">
        <v>90.6</v>
      </c>
      <c r="T210" s="187">
        <v>87.12527</v>
      </c>
      <c r="U210" s="285">
        <f t="shared" si="18"/>
        <v>40.870599999999996</v>
      </c>
      <c r="V210" s="285">
        <f t="shared" si="19"/>
        <v>9.2644000000000002</v>
      </c>
      <c r="W210" s="285">
        <f t="shared" si="20"/>
        <v>59.564140000000002</v>
      </c>
      <c r="X210" s="285">
        <f t="shared" si="21"/>
        <v>453.48099999999999</v>
      </c>
      <c r="Y210" s="285">
        <f t="shared" si="22"/>
        <v>890.92857000000004</v>
      </c>
      <c r="Z210" s="285">
        <f t="shared" si="23"/>
        <v>564.79077000000007</v>
      </c>
      <c r="AA210" s="285">
        <f t="shared" si="24"/>
        <v>1203.17211</v>
      </c>
      <c r="AB210" s="285">
        <f t="shared" si="25"/>
        <v>194.07042000000001</v>
      </c>
      <c r="AC210" s="285">
        <f t="shared" si="26"/>
        <v>0</v>
      </c>
      <c r="AD210" s="285">
        <f t="shared" si="27"/>
        <v>750.72743999999989</v>
      </c>
      <c r="AE210" s="285">
        <f t="shared" si="28"/>
        <v>158.60667000000001</v>
      </c>
      <c r="AF210" s="285">
        <f t="shared" si="29"/>
        <v>2093.9748</v>
      </c>
      <c r="AG210" s="285">
        <f t="shared" si="30"/>
        <v>22.541809999999998</v>
      </c>
      <c r="AH210" s="285">
        <f t="shared" si="31"/>
        <v>0</v>
      </c>
      <c r="AI210" s="285">
        <f t="shared" si="32"/>
        <v>211.77200000000002</v>
      </c>
      <c r="AJ210" s="285">
        <f t="shared" si="33"/>
        <v>90.6</v>
      </c>
      <c r="AK210" s="285">
        <f t="shared" si="34"/>
        <v>87.12527</v>
      </c>
    </row>
    <row r="211" spans="2:37">
      <c r="C211" s="186" t="s">
        <v>790</v>
      </c>
      <c r="D211" s="187">
        <v>40.428179999999998</v>
      </c>
      <c r="E211" s="187">
        <v>9.2651000000000003</v>
      </c>
      <c r="F211" s="187">
        <v>59.456380000000003</v>
      </c>
      <c r="G211" s="187">
        <v>456.13599999999997</v>
      </c>
      <c r="H211" s="187">
        <v>894.90539999999999</v>
      </c>
      <c r="I211" s="187">
        <v>565.05377999999996</v>
      </c>
      <c r="J211" s="187">
        <v>1203.4473600000001</v>
      </c>
      <c r="K211" s="187">
        <v>194.38117</v>
      </c>
      <c r="L211" s="187">
        <v>0</v>
      </c>
      <c r="M211" s="187">
        <v>753.26661999999999</v>
      </c>
      <c r="N211" s="187">
        <v>144.84264999999999</v>
      </c>
      <c r="O211" s="187">
        <v>2081.2883699999998</v>
      </c>
      <c r="P211" s="187">
        <v>22.54176</v>
      </c>
      <c r="Q211" s="187">
        <v>0</v>
      </c>
      <c r="R211" s="187">
        <v>212.78400000000002</v>
      </c>
      <c r="S211" s="187">
        <v>90.629000000000005</v>
      </c>
      <c r="T211" s="187">
        <v>87.112729999999999</v>
      </c>
      <c r="U211" s="285">
        <f t="shared" si="18"/>
        <v>40.428179999999998</v>
      </c>
      <c r="V211" s="285">
        <f t="shared" si="19"/>
        <v>9.2651000000000003</v>
      </c>
      <c r="W211" s="285">
        <f t="shared" si="20"/>
        <v>59.456380000000003</v>
      </c>
      <c r="X211" s="285">
        <f t="shared" si="21"/>
        <v>456.13599999999997</v>
      </c>
      <c r="Y211" s="285">
        <f t="shared" si="22"/>
        <v>894.90539999999999</v>
      </c>
      <c r="Z211" s="285">
        <f t="shared" si="23"/>
        <v>565.05377999999996</v>
      </c>
      <c r="AA211" s="285">
        <f t="shared" si="24"/>
        <v>1203.4473600000001</v>
      </c>
      <c r="AB211" s="285">
        <f t="shared" si="25"/>
        <v>194.38117</v>
      </c>
      <c r="AC211" s="285">
        <f t="shared" si="26"/>
        <v>0</v>
      </c>
      <c r="AD211" s="285">
        <f t="shared" si="27"/>
        <v>753.26661999999999</v>
      </c>
      <c r="AE211" s="285">
        <f t="shared" si="28"/>
        <v>144.84264999999999</v>
      </c>
      <c r="AF211" s="285">
        <f t="shared" si="29"/>
        <v>2081.2883699999998</v>
      </c>
      <c r="AG211" s="285">
        <f t="shared" si="30"/>
        <v>22.54176</v>
      </c>
      <c r="AH211" s="285">
        <f t="shared" si="31"/>
        <v>0</v>
      </c>
      <c r="AI211" s="285">
        <f t="shared" si="32"/>
        <v>212.78400000000002</v>
      </c>
      <c r="AJ211" s="285">
        <f t="shared" si="33"/>
        <v>90.629000000000005</v>
      </c>
      <c r="AK211" s="285">
        <f t="shared" si="34"/>
        <v>87.112729999999999</v>
      </c>
    </row>
    <row r="212" spans="2:37">
      <c r="C212" s="186" t="s">
        <v>791</v>
      </c>
      <c r="D212" s="187">
        <v>40.30753</v>
      </c>
      <c r="E212" s="187">
        <v>9.2638999999999996</v>
      </c>
      <c r="F212" s="187">
        <v>57.548079999999999</v>
      </c>
      <c r="G212" s="187">
        <v>457.173</v>
      </c>
      <c r="H212" s="187">
        <v>890.73203000000001</v>
      </c>
      <c r="I212" s="187">
        <v>564.62846999999999</v>
      </c>
      <c r="J212" s="187">
        <v>1204.1568</v>
      </c>
      <c r="K212" s="187">
        <v>194.45011</v>
      </c>
      <c r="L212" s="187">
        <v>0</v>
      </c>
      <c r="M212" s="187">
        <v>750.93110999999999</v>
      </c>
      <c r="N212" s="187">
        <v>145.33458999999999</v>
      </c>
      <c r="O212" s="187">
        <v>1989.5105099999996</v>
      </c>
      <c r="P212" s="187">
        <v>22.539520000000003</v>
      </c>
      <c r="Q212" s="187">
        <v>0</v>
      </c>
      <c r="R212" s="187">
        <v>211.59899999999999</v>
      </c>
      <c r="S212" s="187">
        <v>89.950999999999993</v>
      </c>
      <c r="T212" s="187">
        <v>87.189070000000001</v>
      </c>
      <c r="U212" s="285">
        <f t="shared" si="18"/>
        <v>40.30753</v>
      </c>
      <c r="V212" s="285">
        <f t="shared" si="19"/>
        <v>9.2638999999999996</v>
      </c>
      <c r="W212" s="285">
        <f t="shared" si="20"/>
        <v>57.548079999999999</v>
      </c>
      <c r="X212" s="285">
        <f t="shared" si="21"/>
        <v>457.173</v>
      </c>
      <c r="Y212" s="285">
        <f t="shared" si="22"/>
        <v>890.73203000000001</v>
      </c>
      <c r="Z212" s="285">
        <f t="shared" si="23"/>
        <v>564.62846999999999</v>
      </c>
      <c r="AA212" s="285">
        <f t="shared" si="24"/>
        <v>1204.1568</v>
      </c>
      <c r="AB212" s="285">
        <f t="shared" si="25"/>
        <v>194.45011</v>
      </c>
      <c r="AC212" s="285">
        <f t="shared" si="26"/>
        <v>0</v>
      </c>
      <c r="AD212" s="285">
        <f t="shared" si="27"/>
        <v>750.93110999999999</v>
      </c>
      <c r="AE212" s="285">
        <f t="shared" si="28"/>
        <v>145.33458999999999</v>
      </c>
      <c r="AF212" s="285">
        <f t="shared" si="29"/>
        <v>1989.5105099999996</v>
      </c>
      <c r="AG212" s="285">
        <f t="shared" si="30"/>
        <v>22.539520000000003</v>
      </c>
      <c r="AH212" s="285">
        <f t="shared" si="31"/>
        <v>0</v>
      </c>
      <c r="AI212" s="285">
        <f t="shared" si="32"/>
        <v>211.59899999999999</v>
      </c>
      <c r="AJ212" s="285">
        <f t="shared" si="33"/>
        <v>89.950999999999993</v>
      </c>
      <c r="AK212" s="285">
        <f t="shared" si="34"/>
        <v>87.189070000000001</v>
      </c>
    </row>
    <row r="213" spans="2:37">
      <c r="C213" s="186" t="s">
        <v>792</v>
      </c>
      <c r="D213" s="187">
        <v>40.582340000000002</v>
      </c>
      <c r="E213" s="187">
        <v>9.2668999999999997</v>
      </c>
      <c r="F213" s="187">
        <v>57.726190000000003</v>
      </c>
      <c r="G213" s="187">
        <v>457.584</v>
      </c>
      <c r="H213" s="187">
        <v>885.12428</v>
      </c>
      <c r="I213" s="187">
        <v>563.25431000000003</v>
      </c>
      <c r="J213" s="187">
        <v>1203.74398</v>
      </c>
      <c r="K213" s="187">
        <v>194.89655999999999</v>
      </c>
      <c r="L213" s="187">
        <v>0</v>
      </c>
      <c r="M213" s="187">
        <v>697.87968000000001</v>
      </c>
      <c r="N213" s="187">
        <v>128.09907000000001</v>
      </c>
      <c r="O213" s="187">
        <v>1999.4865699999991</v>
      </c>
      <c r="P213" s="187">
        <v>22.543530000000001</v>
      </c>
      <c r="Q213" s="187">
        <v>0</v>
      </c>
      <c r="R213" s="187">
        <v>210.58799999999999</v>
      </c>
      <c r="S213" s="187">
        <v>88.341000000000008</v>
      </c>
      <c r="T213" s="187">
        <v>87.244839999999996</v>
      </c>
      <c r="U213" s="285">
        <f t="shared" si="18"/>
        <v>40.582340000000002</v>
      </c>
      <c r="V213" s="285">
        <f t="shared" si="19"/>
        <v>9.2668999999999997</v>
      </c>
      <c r="W213" s="285">
        <f t="shared" si="20"/>
        <v>57.726190000000003</v>
      </c>
      <c r="X213" s="285">
        <f t="shared" si="21"/>
        <v>457.584</v>
      </c>
      <c r="Y213" s="285">
        <f t="shared" si="22"/>
        <v>885.12428</v>
      </c>
      <c r="Z213" s="285">
        <f t="shared" si="23"/>
        <v>563.25431000000003</v>
      </c>
      <c r="AA213" s="285">
        <f t="shared" si="24"/>
        <v>1203.74398</v>
      </c>
      <c r="AB213" s="285">
        <f t="shared" si="25"/>
        <v>194.89655999999999</v>
      </c>
      <c r="AC213" s="285">
        <f t="shared" si="26"/>
        <v>0</v>
      </c>
      <c r="AD213" s="285">
        <f t="shared" si="27"/>
        <v>697.87968000000001</v>
      </c>
      <c r="AE213" s="285">
        <f t="shared" si="28"/>
        <v>128.09907000000001</v>
      </c>
      <c r="AF213" s="285">
        <f t="shared" si="29"/>
        <v>1999.4865699999991</v>
      </c>
      <c r="AG213" s="285">
        <f t="shared" si="30"/>
        <v>22.543530000000001</v>
      </c>
      <c r="AH213" s="285">
        <f t="shared" si="31"/>
        <v>0</v>
      </c>
      <c r="AI213" s="285">
        <f t="shared" si="32"/>
        <v>210.58799999999999</v>
      </c>
      <c r="AJ213" s="285">
        <f t="shared" si="33"/>
        <v>88.341000000000008</v>
      </c>
      <c r="AK213" s="285">
        <f t="shared" si="34"/>
        <v>87.244839999999996</v>
      </c>
    </row>
    <row r="214" spans="2:37">
      <c r="C214" s="186" t="s">
        <v>793</v>
      </c>
      <c r="D214" s="187">
        <v>40.788979999999995</v>
      </c>
      <c r="E214" s="187">
        <v>9.2669999999999995</v>
      </c>
      <c r="F214" s="187">
        <v>57.755020000000002</v>
      </c>
      <c r="G214" s="187">
        <v>457.52</v>
      </c>
      <c r="H214" s="187">
        <v>891.23392000000001</v>
      </c>
      <c r="I214" s="187">
        <v>564.67816000000005</v>
      </c>
      <c r="J214" s="187">
        <v>1203.7935</v>
      </c>
      <c r="K214" s="187">
        <v>194.92066</v>
      </c>
      <c r="L214" s="187">
        <v>0</v>
      </c>
      <c r="M214" s="187">
        <v>578.94885999999997</v>
      </c>
      <c r="N214" s="187">
        <v>121.82284000000001</v>
      </c>
      <c r="O214" s="187">
        <v>2047.2661599999997</v>
      </c>
      <c r="P214" s="187">
        <v>22.54194</v>
      </c>
      <c r="Q214" s="187">
        <v>0</v>
      </c>
      <c r="R214" s="187">
        <v>212.03100000000001</v>
      </c>
      <c r="S214" s="187">
        <v>91.739000000000004</v>
      </c>
      <c r="T214" s="187">
        <v>87.268370000000004</v>
      </c>
      <c r="U214" s="285">
        <f t="shared" si="18"/>
        <v>40.788979999999995</v>
      </c>
      <c r="V214" s="285">
        <f t="shared" si="19"/>
        <v>9.2669999999999995</v>
      </c>
      <c r="W214" s="285">
        <f t="shared" si="20"/>
        <v>57.755020000000002</v>
      </c>
      <c r="X214" s="285">
        <f t="shared" si="21"/>
        <v>457.52</v>
      </c>
      <c r="Y214" s="285">
        <f t="shared" si="22"/>
        <v>891.23392000000001</v>
      </c>
      <c r="Z214" s="285">
        <f t="shared" si="23"/>
        <v>564.67816000000005</v>
      </c>
      <c r="AA214" s="285">
        <f t="shared" si="24"/>
        <v>1203.7935</v>
      </c>
      <c r="AB214" s="285">
        <f t="shared" si="25"/>
        <v>194.92066</v>
      </c>
      <c r="AC214" s="285">
        <f t="shared" si="26"/>
        <v>0</v>
      </c>
      <c r="AD214" s="285">
        <f t="shared" si="27"/>
        <v>578.94885999999997</v>
      </c>
      <c r="AE214" s="285">
        <f t="shared" si="28"/>
        <v>121.82284000000001</v>
      </c>
      <c r="AF214" s="285">
        <f t="shared" si="29"/>
        <v>2047.2661599999997</v>
      </c>
      <c r="AG214" s="285">
        <f t="shared" si="30"/>
        <v>22.54194</v>
      </c>
      <c r="AH214" s="285">
        <f t="shared" si="31"/>
        <v>0</v>
      </c>
      <c r="AI214" s="285">
        <f t="shared" si="32"/>
        <v>212.03100000000001</v>
      </c>
      <c r="AJ214" s="285">
        <f t="shared" si="33"/>
        <v>91.739000000000004</v>
      </c>
      <c r="AK214" s="285">
        <f t="shared" si="34"/>
        <v>87.268370000000004</v>
      </c>
    </row>
    <row r="218" spans="2:37" ht="22.9" customHeight="1">
      <c r="B218" s="11" t="s">
        <v>277</v>
      </c>
      <c r="C218" s="11"/>
    </row>
    <row r="219" spans="2:37">
      <c r="M219" s="284" t="s">
        <v>15</v>
      </c>
      <c r="N219" s="284" t="s">
        <v>876</v>
      </c>
      <c r="O219" s="284" t="s">
        <v>849</v>
      </c>
      <c r="P219" s="284" t="s">
        <v>121</v>
      </c>
      <c r="Q219" s="284" t="s">
        <v>134</v>
      </c>
      <c r="R219" s="284" t="s">
        <v>875</v>
      </c>
      <c r="S219" s="284" t="s">
        <v>863</v>
      </c>
      <c r="T219" s="284" t="s">
        <v>896</v>
      </c>
      <c r="U219" s="284" t="s">
        <v>879</v>
      </c>
      <c r="V219" s="284" t="s">
        <v>892</v>
      </c>
    </row>
    <row r="220" spans="2:37">
      <c r="B220" s="214" t="s">
        <v>278</v>
      </c>
      <c r="C220" s="258" t="s">
        <v>15</v>
      </c>
      <c r="D220" s="258" t="s">
        <v>876</v>
      </c>
      <c r="E220" s="258" t="s">
        <v>849</v>
      </c>
      <c r="F220" s="258" t="s">
        <v>121</v>
      </c>
      <c r="G220" s="258" t="s">
        <v>134</v>
      </c>
      <c r="H220" s="258" t="s">
        <v>875</v>
      </c>
      <c r="I220" s="258" t="s">
        <v>863</v>
      </c>
      <c r="J220" s="258" t="s">
        <v>896</v>
      </c>
      <c r="K220" s="258" t="s">
        <v>879</v>
      </c>
      <c r="L220" s="239" t="s">
        <v>892</v>
      </c>
      <c r="M220" s="284" t="b">
        <v>1</v>
      </c>
      <c r="N220" s="284" t="b">
        <v>1</v>
      </c>
      <c r="O220" s="284" t="b">
        <v>1</v>
      </c>
      <c r="P220" s="284" t="b">
        <v>1</v>
      </c>
      <c r="Q220" s="284" t="b">
        <v>1</v>
      </c>
      <c r="R220" s="284" t="b">
        <v>1</v>
      </c>
      <c r="S220" s="284" t="b">
        <v>1</v>
      </c>
      <c r="T220" s="284" t="b">
        <v>1</v>
      </c>
      <c r="U220" s="284" t="b">
        <v>1</v>
      </c>
      <c r="V220" s="284" t="b">
        <v>1</v>
      </c>
    </row>
    <row r="221" spans="2:37">
      <c r="B221" s="52">
        <v>41347.010416666664</v>
      </c>
      <c r="C221" s="46">
        <v>96.14</v>
      </c>
      <c r="D221" s="46">
        <v>123.73</v>
      </c>
      <c r="E221" s="46">
        <v>121.97</v>
      </c>
      <c r="F221" s="46">
        <v>186.29</v>
      </c>
      <c r="G221" s="46">
        <v>349.87</v>
      </c>
      <c r="H221" s="46">
        <v>199.6</v>
      </c>
      <c r="I221" s="46">
        <v>161.9</v>
      </c>
      <c r="J221" s="46">
        <v>171.57</v>
      </c>
      <c r="K221" s="46">
        <v>109.92</v>
      </c>
      <c r="L221" s="46">
        <v>284.32</v>
      </c>
      <c r="M221" s="284">
        <f>+IF(M$220,C221)</f>
        <v>96.14</v>
      </c>
      <c r="N221" s="284">
        <f t="shared" ref="N221:V221" si="35">+IF(N$220,D221)</f>
        <v>123.73</v>
      </c>
      <c r="O221" s="284">
        <f t="shared" si="35"/>
        <v>121.97</v>
      </c>
      <c r="P221" s="284">
        <f t="shared" si="35"/>
        <v>186.29</v>
      </c>
      <c r="Q221" s="284">
        <f t="shared" si="35"/>
        <v>349.87</v>
      </c>
      <c r="R221" s="284">
        <f t="shared" si="35"/>
        <v>199.6</v>
      </c>
      <c r="S221" s="284">
        <f t="shared" si="35"/>
        <v>161.9</v>
      </c>
      <c r="T221" s="284">
        <f t="shared" si="35"/>
        <v>171.57</v>
      </c>
      <c r="U221" s="284">
        <f t="shared" si="35"/>
        <v>109.92</v>
      </c>
      <c r="V221" s="284">
        <f t="shared" si="35"/>
        <v>284.32</v>
      </c>
    </row>
    <row r="222" spans="2:37">
      <c r="B222" s="53">
        <v>41347.020833333328</v>
      </c>
      <c r="C222" s="46">
        <v>102.37</v>
      </c>
      <c r="D222" s="46">
        <v>118.84</v>
      </c>
      <c r="E222" s="46">
        <v>126.56</v>
      </c>
      <c r="F222" s="46">
        <v>183.69</v>
      </c>
      <c r="G222" s="46">
        <v>441.53</v>
      </c>
      <c r="H222" s="46">
        <v>197.06</v>
      </c>
      <c r="I222" s="46">
        <v>145.83000000000001</v>
      </c>
      <c r="J222" s="46">
        <v>167.67</v>
      </c>
      <c r="K222" s="46">
        <v>115.46</v>
      </c>
      <c r="L222" s="46">
        <v>286.89999999999998</v>
      </c>
      <c r="M222" s="284">
        <f t="shared" ref="M222:M285" si="36">+IF(M$220,C222)</f>
        <v>102.37</v>
      </c>
      <c r="N222" s="284">
        <f t="shared" ref="N222:N285" si="37">+IF(N$220,D222)</f>
        <v>118.84</v>
      </c>
      <c r="O222" s="284">
        <f t="shared" ref="O222:O285" si="38">+IF(O$220,E222)</f>
        <v>126.56</v>
      </c>
      <c r="P222" s="284">
        <f t="shared" ref="P222:P285" si="39">+IF(P$220,F222)</f>
        <v>183.69</v>
      </c>
      <c r="Q222" s="284">
        <f t="shared" ref="Q222:Q285" si="40">+IF(Q$220,G222)</f>
        <v>441.53</v>
      </c>
      <c r="R222" s="284">
        <f t="shared" ref="R222:R285" si="41">+IF(R$220,H222)</f>
        <v>197.06</v>
      </c>
      <c r="S222" s="284">
        <f t="shared" ref="S222:S285" si="42">+IF(S$220,I222)</f>
        <v>145.83000000000001</v>
      </c>
      <c r="T222" s="284">
        <f t="shared" ref="T222:T285" si="43">+IF(T$220,J222)</f>
        <v>167.67</v>
      </c>
      <c r="U222" s="284">
        <f t="shared" ref="U222:U285" si="44">+IF(U$220,K222)</f>
        <v>115.46</v>
      </c>
      <c r="V222" s="284">
        <f t="shared" ref="V222:V285" si="45">+IF(V$220,L222)</f>
        <v>286.89999999999998</v>
      </c>
    </row>
    <row r="223" spans="2:37">
      <c r="B223" s="53">
        <v>41347.031249999993</v>
      </c>
      <c r="C223" s="46">
        <v>101.25</v>
      </c>
      <c r="D223" s="46">
        <v>121.99</v>
      </c>
      <c r="E223" s="46">
        <v>121.06</v>
      </c>
      <c r="F223" s="46">
        <v>186.58</v>
      </c>
      <c r="G223" s="46">
        <v>438.04</v>
      </c>
      <c r="H223" s="46">
        <v>197.41</v>
      </c>
      <c r="I223" s="46">
        <v>145.11000000000001</v>
      </c>
      <c r="J223" s="46">
        <v>167.26</v>
      </c>
      <c r="K223" s="46">
        <v>115.75</v>
      </c>
      <c r="L223" s="46">
        <v>289.11</v>
      </c>
      <c r="M223" s="284">
        <f t="shared" si="36"/>
        <v>101.25</v>
      </c>
      <c r="N223" s="284">
        <f t="shared" si="37"/>
        <v>121.99</v>
      </c>
      <c r="O223" s="284">
        <f t="shared" si="38"/>
        <v>121.06</v>
      </c>
      <c r="P223" s="284">
        <f t="shared" si="39"/>
        <v>186.58</v>
      </c>
      <c r="Q223" s="284">
        <f t="shared" si="40"/>
        <v>438.04</v>
      </c>
      <c r="R223" s="284">
        <f t="shared" si="41"/>
        <v>197.41</v>
      </c>
      <c r="S223" s="284">
        <f t="shared" si="42"/>
        <v>145.11000000000001</v>
      </c>
      <c r="T223" s="284">
        <f t="shared" si="43"/>
        <v>167.26</v>
      </c>
      <c r="U223" s="284">
        <f t="shared" si="44"/>
        <v>115.75</v>
      </c>
      <c r="V223" s="284">
        <f t="shared" si="45"/>
        <v>289.11</v>
      </c>
    </row>
    <row r="224" spans="2:37">
      <c r="B224" s="53">
        <v>41347.041666666657</v>
      </c>
      <c r="C224" s="46">
        <v>51.29</v>
      </c>
      <c r="D224" s="46">
        <v>121.4</v>
      </c>
      <c r="E224" s="46">
        <v>118.75</v>
      </c>
      <c r="F224" s="46">
        <v>188.72</v>
      </c>
      <c r="G224" s="46">
        <v>433.48</v>
      </c>
      <c r="H224" s="46">
        <v>197.77</v>
      </c>
      <c r="I224" s="46">
        <v>146.02000000000001</v>
      </c>
      <c r="J224" s="46">
        <v>168.62</v>
      </c>
      <c r="K224" s="46">
        <v>117.41</v>
      </c>
      <c r="L224" s="46">
        <v>286.82</v>
      </c>
      <c r="M224" s="284">
        <f t="shared" si="36"/>
        <v>51.29</v>
      </c>
      <c r="N224" s="284">
        <f t="shared" si="37"/>
        <v>121.4</v>
      </c>
      <c r="O224" s="284">
        <f t="shared" si="38"/>
        <v>118.75</v>
      </c>
      <c r="P224" s="284">
        <f t="shared" si="39"/>
        <v>188.72</v>
      </c>
      <c r="Q224" s="284">
        <f t="shared" si="40"/>
        <v>433.48</v>
      </c>
      <c r="R224" s="284">
        <f t="shared" si="41"/>
        <v>197.77</v>
      </c>
      <c r="S224" s="284">
        <f t="shared" si="42"/>
        <v>146.02000000000001</v>
      </c>
      <c r="T224" s="284">
        <f t="shared" si="43"/>
        <v>168.62</v>
      </c>
      <c r="U224" s="284">
        <f t="shared" si="44"/>
        <v>117.41</v>
      </c>
      <c r="V224" s="284">
        <f t="shared" si="45"/>
        <v>286.82</v>
      </c>
    </row>
    <row r="225" spans="2:22">
      <c r="B225" s="53">
        <v>41347.052083333321</v>
      </c>
      <c r="C225" s="46">
        <v>144.03</v>
      </c>
      <c r="D225" s="46">
        <v>122.01</v>
      </c>
      <c r="E225" s="46">
        <v>122.71</v>
      </c>
      <c r="F225" s="46">
        <v>189.27</v>
      </c>
      <c r="G225" s="46">
        <v>438.65</v>
      </c>
      <c r="H225" s="46">
        <v>198.27</v>
      </c>
      <c r="I225" s="46">
        <v>145.25</v>
      </c>
      <c r="J225" s="46">
        <v>169.97</v>
      </c>
      <c r="K225" s="46">
        <v>115.31</v>
      </c>
      <c r="L225" s="46">
        <v>285.39999999999998</v>
      </c>
      <c r="M225" s="284">
        <f t="shared" si="36"/>
        <v>144.03</v>
      </c>
      <c r="N225" s="284">
        <f t="shared" si="37"/>
        <v>122.01</v>
      </c>
      <c r="O225" s="284">
        <f t="shared" si="38"/>
        <v>122.71</v>
      </c>
      <c r="P225" s="284">
        <f t="shared" si="39"/>
        <v>189.27</v>
      </c>
      <c r="Q225" s="284">
        <f t="shared" si="40"/>
        <v>438.65</v>
      </c>
      <c r="R225" s="284">
        <f t="shared" si="41"/>
        <v>198.27</v>
      </c>
      <c r="S225" s="284">
        <f t="shared" si="42"/>
        <v>145.25</v>
      </c>
      <c r="T225" s="284">
        <f t="shared" si="43"/>
        <v>169.97</v>
      </c>
      <c r="U225" s="284">
        <f t="shared" si="44"/>
        <v>115.31</v>
      </c>
      <c r="V225" s="284">
        <f t="shared" si="45"/>
        <v>285.39999999999998</v>
      </c>
    </row>
    <row r="226" spans="2:22">
      <c r="B226" s="53">
        <v>41347.062499999985</v>
      </c>
      <c r="C226" s="46">
        <v>100.34</v>
      </c>
      <c r="D226" s="46">
        <v>121.04</v>
      </c>
      <c r="E226" s="46">
        <v>124.32</v>
      </c>
      <c r="F226" s="46">
        <v>189.33</v>
      </c>
      <c r="G226" s="46">
        <v>439.35</v>
      </c>
      <c r="H226" s="46">
        <v>198.59</v>
      </c>
      <c r="I226" s="46">
        <v>144.37</v>
      </c>
      <c r="J226" s="46">
        <v>169.91</v>
      </c>
      <c r="K226" s="46">
        <v>113.42</v>
      </c>
      <c r="L226" s="46">
        <v>285.83999999999997</v>
      </c>
      <c r="M226" s="284">
        <f t="shared" si="36"/>
        <v>100.34</v>
      </c>
      <c r="N226" s="284">
        <f t="shared" si="37"/>
        <v>121.04</v>
      </c>
      <c r="O226" s="284">
        <f t="shared" si="38"/>
        <v>124.32</v>
      </c>
      <c r="P226" s="284">
        <f t="shared" si="39"/>
        <v>189.33</v>
      </c>
      <c r="Q226" s="284">
        <f t="shared" si="40"/>
        <v>439.35</v>
      </c>
      <c r="R226" s="284">
        <f t="shared" si="41"/>
        <v>198.59</v>
      </c>
      <c r="S226" s="284">
        <f t="shared" si="42"/>
        <v>144.37</v>
      </c>
      <c r="T226" s="284">
        <f t="shared" si="43"/>
        <v>169.91</v>
      </c>
      <c r="U226" s="284">
        <f t="shared" si="44"/>
        <v>113.42</v>
      </c>
      <c r="V226" s="284">
        <f t="shared" si="45"/>
        <v>285.83999999999997</v>
      </c>
    </row>
    <row r="227" spans="2:22">
      <c r="B227" s="53">
        <v>41347.07291666665</v>
      </c>
      <c r="C227" s="46">
        <v>135.69999999999999</v>
      </c>
      <c r="D227" s="46">
        <v>125.29</v>
      </c>
      <c r="E227" s="46">
        <v>125.49</v>
      </c>
      <c r="F227" s="46">
        <v>187.18</v>
      </c>
      <c r="G227" s="46">
        <v>439.4</v>
      </c>
      <c r="H227" s="46">
        <v>197.86</v>
      </c>
      <c r="I227" s="46">
        <v>145.19999999999999</v>
      </c>
      <c r="J227" s="46">
        <v>169.75</v>
      </c>
      <c r="K227" s="46">
        <v>115.02</v>
      </c>
      <c r="L227" s="46">
        <v>285.75</v>
      </c>
      <c r="M227" s="284">
        <f t="shared" si="36"/>
        <v>135.69999999999999</v>
      </c>
      <c r="N227" s="284">
        <f t="shared" si="37"/>
        <v>125.29</v>
      </c>
      <c r="O227" s="284">
        <f t="shared" si="38"/>
        <v>125.49</v>
      </c>
      <c r="P227" s="284">
        <f t="shared" si="39"/>
        <v>187.18</v>
      </c>
      <c r="Q227" s="284">
        <f t="shared" si="40"/>
        <v>439.4</v>
      </c>
      <c r="R227" s="284">
        <f t="shared" si="41"/>
        <v>197.86</v>
      </c>
      <c r="S227" s="284">
        <f t="shared" si="42"/>
        <v>145.19999999999999</v>
      </c>
      <c r="T227" s="284">
        <f t="shared" si="43"/>
        <v>169.75</v>
      </c>
      <c r="U227" s="284">
        <f t="shared" si="44"/>
        <v>115.02</v>
      </c>
      <c r="V227" s="284">
        <f t="shared" si="45"/>
        <v>285.75</v>
      </c>
    </row>
    <row r="228" spans="2:22">
      <c r="B228" s="53">
        <v>41347.083333333314</v>
      </c>
      <c r="C228" s="46">
        <v>141.03</v>
      </c>
      <c r="D228" s="46">
        <v>123.51</v>
      </c>
      <c r="E228" s="46">
        <v>123.06</v>
      </c>
      <c r="F228" s="46">
        <v>187.84</v>
      </c>
      <c r="G228" s="46">
        <v>456.74</v>
      </c>
      <c r="H228" s="46">
        <v>196.98</v>
      </c>
      <c r="I228" s="46">
        <v>144.86000000000001</v>
      </c>
      <c r="J228" s="46">
        <v>169.72</v>
      </c>
      <c r="K228" s="46">
        <v>118.28</v>
      </c>
      <c r="L228" s="46">
        <v>282.37</v>
      </c>
      <c r="M228" s="284">
        <f t="shared" si="36"/>
        <v>141.03</v>
      </c>
      <c r="N228" s="284">
        <f t="shared" si="37"/>
        <v>123.51</v>
      </c>
      <c r="O228" s="284">
        <f t="shared" si="38"/>
        <v>123.06</v>
      </c>
      <c r="P228" s="284">
        <f t="shared" si="39"/>
        <v>187.84</v>
      </c>
      <c r="Q228" s="284">
        <f t="shared" si="40"/>
        <v>456.74</v>
      </c>
      <c r="R228" s="284">
        <f t="shared" si="41"/>
        <v>196.98</v>
      </c>
      <c r="S228" s="284">
        <f t="shared" si="42"/>
        <v>144.86000000000001</v>
      </c>
      <c r="T228" s="284">
        <f t="shared" si="43"/>
        <v>169.72</v>
      </c>
      <c r="U228" s="284">
        <f t="shared" si="44"/>
        <v>118.28</v>
      </c>
      <c r="V228" s="284">
        <f t="shared" si="45"/>
        <v>282.37</v>
      </c>
    </row>
    <row r="229" spans="2:22">
      <c r="B229" s="53">
        <v>41347.093749999978</v>
      </c>
      <c r="C229" s="46">
        <v>105.88</v>
      </c>
      <c r="D229" s="46">
        <v>123.62</v>
      </c>
      <c r="E229" s="46">
        <v>120.56</v>
      </c>
      <c r="F229" s="46">
        <v>188.63</v>
      </c>
      <c r="G229" s="46">
        <v>459.38</v>
      </c>
      <c r="H229" s="46">
        <v>196</v>
      </c>
      <c r="I229" s="46">
        <v>142.4</v>
      </c>
      <c r="J229" s="46">
        <v>169.88</v>
      </c>
      <c r="K229" s="46">
        <v>117.85</v>
      </c>
      <c r="L229" s="46">
        <v>276.36</v>
      </c>
      <c r="M229" s="284">
        <f t="shared" si="36"/>
        <v>105.88</v>
      </c>
      <c r="N229" s="284">
        <f t="shared" si="37"/>
        <v>123.62</v>
      </c>
      <c r="O229" s="284">
        <f t="shared" si="38"/>
        <v>120.56</v>
      </c>
      <c r="P229" s="284">
        <f t="shared" si="39"/>
        <v>188.63</v>
      </c>
      <c r="Q229" s="284">
        <f t="shared" si="40"/>
        <v>459.38</v>
      </c>
      <c r="R229" s="284">
        <f t="shared" si="41"/>
        <v>196</v>
      </c>
      <c r="S229" s="284">
        <f t="shared" si="42"/>
        <v>142.4</v>
      </c>
      <c r="T229" s="284">
        <f t="shared" si="43"/>
        <v>169.88</v>
      </c>
      <c r="U229" s="284">
        <f t="shared" si="44"/>
        <v>117.85</v>
      </c>
      <c r="V229" s="284">
        <f t="shared" si="45"/>
        <v>276.36</v>
      </c>
    </row>
    <row r="230" spans="2:22">
      <c r="B230" s="53">
        <v>41347.104166666642</v>
      </c>
      <c r="C230" s="46">
        <v>135.54</v>
      </c>
      <c r="D230" s="46">
        <v>120.84</v>
      </c>
      <c r="E230" s="46">
        <v>120.08</v>
      </c>
      <c r="F230" s="46">
        <v>188.08</v>
      </c>
      <c r="G230" s="46">
        <v>462.45</v>
      </c>
      <c r="H230" s="46">
        <v>195.73</v>
      </c>
      <c r="I230" s="46">
        <v>144.69</v>
      </c>
      <c r="J230" s="46">
        <v>169.81</v>
      </c>
      <c r="K230" s="46">
        <v>117.44</v>
      </c>
      <c r="L230" s="46">
        <v>274.83</v>
      </c>
      <c r="M230" s="284">
        <f t="shared" si="36"/>
        <v>135.54</v>
      </c>
      <c r="N230" s="284">
        <f t="shared" si="37"/>
        <v>120.84</v>
      </c>
      <c r="O230" s="284">
        <f t="shared" si="38"/>
        <v>120.08</v>
      </c>
      <c r="P230" s="284">
        <f t="shared" si="39"/>
        <v>188.08</v>
      </c>
      <c r="Q230" s="284">
        <f t="shared" si="40"/>
        <v>462.45</v>
      </c>
      <c r="R230" s="284">
        <f t="shared" si="41"/>
        <v>195.73</v>
      </c>
      <c r="S230" s="284">
        <f t="shared" si="42"/>
        <v>144.69</v>
      </c>
      <c r="T230" s="284">
        <f t="shared" si="43"/>
        <v>169.81</v>
      </c>
      <c r="U230" s="284">
        <f t="shared" si="44"/>
        <v>117.44</v>
      </c>
      <c r="V230" s="284">
        <f t="shared" si="45"/>
        <v>274.83</v>
      </c>
    </row>
    <row r="231" spans="2:22">
      <c r="B231" s="53">
        <v>41347.114583333307</v>
      </c>
      <c r="C231" s="46">
        <v>119.95</v>
      </c>
      <c r="D231" s="46">
        <v>124.12</v>
      </c>
      <c r="E231" s="46">
        <v>123.46</v>
      </c>
      <c r="F231" s="46">
        <v>188.32</v>
      </c>
      <c r="G231" s="46">
        <v>464.68</v>
      </c>
      <c r="H231" s="46">
        <v>196.9</v>
      </c>
      <c r="I231" s="46">
        <v>146.27000000000001</v>
      </c>
      <c r="J231" s="46">
        <v>169.92</v>
      </c>
      <c r="K231" s="46">
        <v>116.73</v>
      </c>
      <c r="L231" s="46">
        <v>275.81</v>
      </c>
      <c r="M231" s="284">
        <f t="shared" si="36"/>
        <v>119.95</v>
      </c>
      <c r="N231" s="284">
        <f t="shared" si="37"/>
        <v>124.12</v>
      </c>
      <c r="O231" s="284">
        <f t="shared" si="38"/>
        <v>123.46</v>
      </c>
      <c r="P231" s="284">
        <f t="shared" si="39"/>
        <v>188.32</v>
      </c>
      <c r="Q231" s="284">
        <f t="shared" si="40"/>
        <v>464.68</v>
      </c>
      <c r="R231" s="284">
        <f t="shared" si="41"/>
        <v>196.9</v>
      </c>
      <c r="S231" s="284">
        <f t="shared" si="42"/>
        <v>146.27000000000001</v>
      </c>
      <c r="T231" s="284">
        <f t="shared" si="43"/>
        <v>169.92</v>
      </c>
      <c r="U231" s="284">
        <f t="shared" si="44"/>
        <v>116.73</v>
      </c>
      <c r="V231" s="284">
        <f t="shared" si="45"/>
        <v>275.81</v>
      </c>
    </row>
    <row r="232" spans="2:22">
      <c r="B232" s="53">
        <v>41347.124999999971</v>
      </c>
      <c r="C232" s="46">
        <v>103.45</v>
      </c>
      <c r="D232" s="46">
        <v>123.55</v>
      </c>
      <c r="E232" s="46">
        <v>123.43</v>
      </c>
      <c r="F232" s="46">
        <v>188.94</v>
      </c>
      <c r="G232" s="46">
        <v>467.56</v>
      </c>
      <c r="H232" s="46">
        <v>195.44</v>
      </c>
      <c r="I232" s="46">
        <v>144.78</v>
      </c>
      <c r="J232" s="46">
        <v>169.51</v>
      </c>
      <c r="K232" s="46">
        <v>117.4</v>
      </c>
      <c r="L232" s="46">
        <v>281.93</v>
      </c>
      <c r="M232" s="284">
        <f t="shared" si="36"/>
        <v>103.45</v>
      </c>
      <c r="N232" s="284">
        <f t="shared" si="37"/>
        <v>123.55</v>
      </c>
      <c r="O232" s="284">
        <f t="shared" si="38"/>
        <v>123.43</v>
      </c>
      <c r="P232" s="284">
        <f t="shared" si="39"/>
        <v>188.94</v>
      </c>
      <c r="Q232" s="284">
        <f t="shared" si="40"/>
        <v>467.56</v>
      </c>
      <c r="R232" s="284">
        <f t="shared" si="41"/>
        <v>195.44</v>
      </c>
      <c r="S232" s="284">
        <f t="shared" si="42"/>
        <v>144.78</v>
      </c>
      <c r="T232" s="284">
        <f t="shared" si="43"/>
        <v>169.51</v>
      </c>
      <c r="U232" s="284">
        <f t="shared" si="44"/>
        <v>117.4</v>
      </c>
      <c r="V232" s="284">
        <f t="shared" si="45"/>
        <v>281.93</v>
      </c>
    </row>
    <row r="233" spans="2:22">
      <c r="B233" s="53">
        <v>41347.135416666635</v>
      </c>
      <c r="C233" s="46">
        <v>144.72999999999999</v>
      </c>
      <c r="D233" s="46">
        <v>122.77</v>
      </c>
      <c r="E233" s="46">
        <v>124.71</v>
      </c>
      <c r="F233" s="46">
        <v>189.65</v>
      </c>
      <c r="G233" s="46">
        <v>469.37</v>
      </c>
      <c r="H233" s="46">
        <v>196.35</v>
      </c>
      <c r="I233" s="46">
        <v>144.72</v>
      </c>
      <c r="J233" s="46">
        <v>169.63</v>
      </c>
      <c r="K233" s="46">
        <v>116.95</v>
      </c>
      <c r="L233" s="46">
        <v>284.93</v>
      </c>
      <c r="M233" s="284">
        <f t="shared" si="36"/>
        <v>144.72999999999999</v>
      </c>
      <c r="N233" s="284">
        <f t="shared" si="37"/>
        <v>122.77</v>
      </c>
      <c r="O233" s="284">
        <f t="shared" si="38"/>
        <v>124.71</v>
      </c>
      <c r="P233" s="284">
        <f t="shared" si="39"/>
        <v>189.65</v>
      </c>
      <c r="Q233" s="284">
        <f t="shared" si="40"/>
        <v>469.37</v>
      </c>
      <c r="R233" s="284">
        <f t="shared" si="41"/>
        <v>196.35</v>
      </c>
      <c r="S233" s="284">
        <f t="shared" si="42"/>
        <v>144.72</v>
      </c>
      <c r="T233" s="284">
        <f t="shared" si="43"/>
        <v>169.63</v>
      </c>
      <c r="U233" s="284">
        <f t="shared" si="44"/>
        <v>116.95</v>
      </c>
      <c r="V233" s="284">
        <f t="shared" si="45"/>
        <v>284.93</v>
      </c>
    </row>
    <row r="234" spans="2:22">
      <c r="B234" s="53">
        <v>41347.145833333299</v>
      </c>
      <c r="C234" s="46">
        <v>122.67</v>
      </c>
      <c r="D234" s="46">
        <v>122.7</v>
      </c>
      <c r="E234" s="46">
        <v>124.87</v>
      </c>
      <c r="F234" s="46">
        <v>189.06</v>
      </c>
      <c r="G234" s="46">
        <v>470.29</v>
      </c>
      <c r="H234" s="46">
        <v>196.48</v>
      </c>
      <c r="I234" s="46">
        <v>144.53</v>
      </c>
      <c r="J234" s="46">
        <v>168.46</v>
      </c>
      <c r="K234" s="46">
        <v>115.89</v>
      </c>
      <c r="L234" s="46">
        <v>279.48</v>
      </c>
      <c r="M234" s="284">
        <f t="shared" si="36"/>
        <v>122.67</v>
      </c>
      <c r="N234" s="284">
        <f t="shared" si="37"/>
        <v>122.7</v>
      </c>
      <c r="O234" s="284">
        <f t="shared" si="38"/>
        <v>124.87</v>
      </c>
      <c r="P234" s="284">
        <f t="shared" si="39"/>
        <v>189.06</v>
      </c>
      <c r="Q234" s="284">
        <f t="shared" si="40"/>
        <v>470.29</v>
      </c>
      <c r="R234" s="284">
        <f t="shared" si="41"/>
        <v>196.48</v>
      </c>
      <c r="S234" s="284">
        <f t="shared" si="42"/>
        <v>144.53</v>
      </c>
      <c r="T234" s="284">
        <f t="shared" si="43"/>
        <v>168.46</v>
      </c>
      <c r="U234" s="284">
        <f t="shared" si="44"/>
        <v>115.89</v>
      </c>
      <c r="V234" s="284">
        <f t="shared" si="45"/>
        <v>279.48</v>
      </c>
    </row>
    <row r="235" spans="2:22">
      <c r="B235" s="53">
        <v>41347.156249999964</v>
      </c>
      <c r="C235" s="46">
        <v>129.74</v>
      </c>
      <c r="D235" s="46">
        <v>123.38</v>
      </c>
      <c r="E235" s="46">
        <v>126.28</v>
      </c>
      <c r="F235" s="46">
        <v>188.1</v>
      </c>
      <c r="G235" s="46">
        <v>470.67</v>
      </c>
      <c r="H235" s="46">
        <v>196.35</v>
      </c>
      <c r="I235" s="46">
        <v>144.46</v>
      </c>
      <c r="J235" s="46">
        <v>168.39</v>
      </c>
      <c r="K235" s="46">
        <v>114.72</v>
      </c>
      <c r="L235" s="46">
        <v>252.11</v>
      </c>
      <c r="M235" s="284">
        <f t="shared" si="36"/>
        <v>129.74</v>
      </c>
      <c r="N235" s="284">
        <f t="shared" si="37"/>
        <v>123.38</v>
      </c>
      <c r="O235" s="284">
        <f t="shared" si="38"/>
        <v>126.28</v>
      </c>
      <c r="P235" s="284">
        <f t="shared" si="39"/>
        <v>188.1</v>
      </c>
      <c r="Q235" s="284">
        <f t="shared" si="40"/>
        <v>470.67</v>
      </c>
      <c r="R235" s="284">
        <f t="shared" si="41"/>
        <v>196.35</v>
      </c>
      <c r="S235" s="284">
        <f t="shared" si="42"/>
        <v>144.46</v>
      </c>
      <c r="T235" s="284">
        <f t="shared" si="43"/>
        <v>168.39</v>
      </c>
      <c r="U235" s="284">
        <f t="shared" si="44"/>
        <v>114.72</v>
      </c>
      <c r="V235" s="284">
        <f t="shared" si="45"/>
        <v>252.11</v>
      </c>
    </row>
    <row r="236" spans="2:22">
      <c r="B236" s="53">
        <v>41347.166666666628</v>
      </c>
      <c r="C236" s="46">
        <v>156.25</v>
      </c>
      <c r="D236" s="46">
        <v>125.25</v>
      </c>
      <c r="E236" s="46">
        <v>124.31</v>
      </c>
      <c r="F236" s="46">
        <v>189.57</v>
      </c>
      <c r="G236" s="46">
        <v>472.18</v>
      </c>
      <c r="H236" s="46">
        <v>196.75</v>
      </c>
      <c r="I236" s="46">
        <v>143.34</v>
      </c>
      <c r="J236" s="46">
        <v>169.39</v>
      </c>
      <c r="K236" s="46">
        <v>113.64</v>
      </c>
      <c r="L236" s="46">
        <v>249.23</v>
      </c>
      <c r="M236" s="284">
        <f t="shared" si="36"/>
        <v>156.25</v>
      </c>
      <c r="N236" s="284">
        <f t="shared" si="37"/>
        <v>125.25</v>
      </c>
      <c r="O236" s="284">
        <f t="shared" si="38"/>
        <v>124.31</v>
      </c>
      <c r="P236" s="284">
        <f t="shared" si="39"/>
        <v>189.57</v>
      </c>
      <c r="Q236" s="284">
        <f t="shared" si="40"/>
        <v>472.18</v>
      </c>
      <c r="R236" s="284">
        <f t="shared" si="41"/>
        <v>196.75</v>
      </c>
      <c r="S236" s="284">
        <f t="shared" si="42"/>
        <v>143.34</v>
      </c>
      <c r="T236" s="284">
        <f t="shared" si="43"/>
        <v>169.39</v>
      </c>
      <c r="U236" s="284">
        <f t="shared" si="44"/>
        <v>113.64</v>
      </c>
      <c r="V236" s="284">
        <f t="shared" si="45"/>
        <v>249.23</v>
      </c>
    </row>
    <row r="237" spans="2:22">
      <c r="B237" s="53">
        <v>41347.177083333292</v>
      </c>
      <c r="C237" s="46">
        <v>101.68</v>
      </c>
      <c r="D237" s="46">
        <v>126.39</v>
      </c>
      <c r="E237" s="46">
        <v>125.73</v>
      </c>
      <c r="F237" s="46">
        <v>190.07</v>
      </c>
      <c r="G237" s="46">
        <v>474.8</v>
      </c>
      <c r="H237" s="46">
        <v>196.61</v>
      </c>
      <c r="I237" s="46">
        <v>144.12</v>
      </c>
      <c r="J237" s="46">
        <v>169.33</v>
      </c>
      <c r="K237" s="46">
        <v>110.53</v>
      </c>
      <c r="L237" s="46">
        <v>254.53</v>
      </c>
      <c r="M237" s="284">
        <f t="shared" si="36"/>
        <v>101.68</v>
      </c>
      <c r="N237" s="284">
        <f t="shared" si="37"/>
        <v>126.39</v>
      </c>
      <c r="O237" s="284">
        <f t="shared" si="38"/>
        <v>125.73</v>
      </c>
      <c r="P237" s="284">
        <f t="shared" si="39"/>
        <v>190.07</v>
      </c>
      <c r="Q237" s="284">
        <f t="shared" si="40"/>
        <v>474.8</v>
      </c>
      <c r="R237" s="284">
        <f t="shared" si="41"/>
        <v>196.61</v>
      </c>
      <c r="S237" s="284">
        <f t="shared" si="42"/>
        <v>144.12</v>
      </c>
      <c r="T237" s="284">
        <f t="shared" si="43"/>
        <v>169.33</v>
      </c>
      <c r="U237" s="284">
        <f t="shared" si="44"/>
        <v>110.53</v>
      </c>
      <c r="V237" s="284">
        <f t="shared" si="45"/>
        <v>254.53</v>
      </c>
    </row>
    <row r="238" spans="2:22">
      <c r="B238" s="53">
        <v>41347.187499999956</v>
      </c>
      <c r="C238" s="46">
        <v>144.9</v>
      </c>
      <c r="D238" s="46">
        <v>126.15</v>
      </c>
      <c r="E238" s="46">
        <v>124.83</v>
      </c>
      <c r="F238" s="46">
        <v>187.99</v>
      </c>
      <c r="G238" s="46">
        <v>473.36</v>
      </c>
      <c r="H238" s="46">
        <v>197.38</v>
      </c>
      <c r="I238" s="46">
        <v>145.03</v>
      </c>
      <c r="J238" s="46">
        <v>168.41</v>
      </c>
      <c r="K238" s="46">
        <v>115.45</v>
      </c>
      <c r="L238" s="46">
        <v>260.48</v>
      </c>
      <c r="M238" s="284">
        <f t="shared" si="36"/>
        <v>144.9</v>
      </c>
      <c r="N238" s="284">
        <f t="shared" si="37"/>
        <v>126.15</v>
      </c>
      <c r="O238" s="284">
        <f t="shared" si="38"/>
        <v>124.83</v>
      </c>
      <c r="P238" s="284">
        <f t="shared" si="39"/>
        <v>187.99</v>
      </c>
      <c r="Q238" s="284">
        <f t="shared" si="40"/>
        <v>473.36</v>
      </c>
      <c r="R238" s="284">
        <f t="shared" si="41"/>
        <v>197.38</v>
      </c>
      <c r="S238" s="284">
        <f t="shared" si="42"/>
        <v>145.03</v>
      </c>
      <c r="T238" s="284">
        <f t="shared" si="43"/>
        <v>168.41</v>
      </c>
      <c r="U238" s="284">
        <f t="shared" si="44"/>
        <v>115.45</v>
      </c>
      <c r="V238" s="284">
        <f t="shared" si="45"/>
        <v>260.48</v>
      </c>
    </row>
    <row r="239" spans="2:22">
      <c r="B239" s="53">
        <v>41347.197916666621</v>
      </c>
      <c r="C239" s="46">
        <v>119.33</v>
      </c>
      <c r="D239" s="46">
        <v>123.97</v>
      </c>
      <c r="E239" s="46">
        <v>122.11</v>
      </c>
      <c r="F239" s="46">
        <v>187.83</v>
      </c>
      <c r="G239" s="46">
        <v>470.49</v>
      </c>
      <c r="H239" s="46">
        <v>199.47</v>
      </c>
      <c r="I239" s="46">
        <v>143.36000000000001</v>
      </c>
      <c r="J239" s="46">
        <v>168.71</v>
      </c>
      <c r="K239" s="46">
        <v>118.43</v>
      </c>
      <c r="L239" s="46">
        <v>263.12</v>
      </c>
      <c r="M239" s="284">
        <f t="shared" si="36"/>
        <v>119.33</v>
      </c>
      <c r="N239" s="284">
        <f t="shared" si="37"/>
        <v>123.97</v>
      </c>
      <c r="O239" s="284">
        <f t="shared" si="38"/>
        <v>122.11</v>
      </c>
      <c r="P239" s="284">
        <f t="shared" si="39"/>
        <v>187.83</v>
      </c>
      <c r="Q239" s="284">
        <f t="shared" si="40"/>
        <v>470.49</v>
      </c>
      <c r="R239" s="284">
        <f t="shared" si="41"/>
        <v>199.47</v>
      </c>
      <c r="S239" s="284">
        <f t="shared" si="42"/>
        <v>143.36000000000001</v>
      </c>
      <c r="T239" s="284">
        <f t="shared" si="43"/>
        <v>168.71</v>
      </c>
      <c r="U239" s="284">
        <f t="shared" si="44"/>
        <v>118.43</v>
      </c>
      <c r="V239" s="284">
        <f t="shared" si="45"/>
        <v>263.12</v>
      </c>
    </row>
    <row r="240" spans="2:22">
      <c r="B240" s="53">
        <v>41347.208333333285</v>
      </c>
      <c r="C240" s="46">
        <v>135.28</v>
      </c>
      <c r="D240" s="46">
        <v>125.41</v>
      </c>
      <c r="E240" s="46">
        <v>124.54</v>
      </c>
      <c r="F240" s="46">
        <v>190.48</v>
      </c>
      <c r="G240" s="46">
        <v>468.62</v>
      </c>
      <c r="H240" s="46">
        <v>199.91</v>
      </c>
      <c r="I240" s="46">
        <v>141.66</v>
      </c>
      <c r="J240" s="46">
        <v>168.6</v>
      </c>
      <c r="K240" s="46">
        <v>120.98</v>
      </c>
      <c r="L240" s="46">
        <v>265.95</v>
      </c>
      <c r="M240" s="284">
        <f t="shared" si="36"/>
        <v>135.28</v>
      </c>
      <c r="N240" s="284">
        <f t="shared" si="37"/>
        <v>125.41</v>
      </c>
      <c r="O240" s="284">
        <f t="shared" si="38"/>
        <v>124.54</v>
      </c>
      <c r="P240" s="284">
        <f t="shared" si="39"/>
        <v>190.48</v>
      </c>
      <c r="Q240" s="284">
        <f t="shared" si="40"/>
        <v>468.62</v>
      </c>
      <c r="R240" s="284">
        <f t="shared" si="41"/>
        <v>199.91</v>
      </c>
      <c r="S240" s="284">
        <f t="shared" si="42"/>
        <v>141.66</v>
      </c>
      <c r="T240" s="284">
        <f t="shared" si="43"/>
        <v>168.6</v>
      </c>
      <c r="U240" s="284">
        <f t="shared" si="44"/>
        <v>120.98</v>
      </c>
      <c r="V240" s="284">
        <f t="shared" si="45"/>
        <v>265.95</v>
      </c>
    </row>
    <row r="241" spans="2:22">
      <c r="B241" s="53">
        <v>41347.218749999949</v>
      </c>
      <c r="C241" s="46">
        <v>156.36000000000001</v>
      </c>
      <c r="D241" s="46">
        <v>124.28</v>
      </c>
      <c r="E241" s="46">
        <v>126.06</v>
      </c>
      <c r="F241" s="46">
        <v>191.41</v>
      </c>
      <c r="G241" s="46">
        <v>468.93</v>
      </c>
      <c r="H241" s="46">
        <v>198.51</v>
      </c>
      <c r="I241" s="46">
        <v>143.52000000000001</v>
      </c>
      <c r="J241" s="46">
        <v>168.82</v>
      </c>
      <c r="K241" s="46">
        <v>120.57</v>
      </c>
      <c r="L241" s="46">
        <v>267.57</v>
      </c>
      <c r="M241" s="284">
        <f t="shared" si="36"/>
        <v>156.36000000000001</v>
      </c>
      <c r="N241" s="284">
        <f t="shared" si="37"/>
        <v>124.28</v>
      </c>
      <c r="O241" s="284">
        <f t="shared" si="38"/>
        <v>126.06</v>
      </c>
      <c r="P241" s="284">
        <f t="shared" si="39"/>
        <v>191.41</v>
      </c>
      <c r="Q241" s="284">
        <f t="shared" si="40"/>
        <v>468.93</v>
      </c>
      <c r="R241" s="284">
        <f t="shared" si="41"/>
        <v>198.51</v>
      </c>
      <c r="S241" s="284">
        <f t="shared" si="42"/>
        <v>143.52000000000001</v>
      </c>
      <c r="T241" s="284">
        <f t="shared" si="43"/>
        <v>168.82</v>
      </c>
      <c r="U241" s="284">
        <f t="shared" si="44"/>
        <v>120.57</v>
      </c>
      <c r="V241" s="284">
        <f t="shared" si="45"/>
        <v>267.57</v>
      </c>
    </row>
    <row r="242" spans="2:22">
      <c r="B242" s="53">
        <v>41347.229166666613</v>
      </c>
      <c r="C242" s="46">
        <v>101.24</v>
      </c>
      <c r="D242" s="46">
        <v>122.45</v>
      </c>
      <c r="E242" s="46">
        <v>126.18</v>
      </c>
      <c r="F242" s="46">
        <v>190.97</v>
      </c>
      <c r="G242" s="46">
        <v>475.16</v>
      </c>
      <c r="H242" s="46">
        <v>198.3</v>
      </c>
      <c r="I242" s="46">
        <v>140.34</v>
      </c>
      <c r="J242" s="46">
        <v>169.44</v>
      </c>
      <c r="K242" s="46">
        <v>118.7</v>
      </c>
      <c r="L242" s="46">
        <v>266.43</v>
      </c>
      <c r="M242" s="284">
        <f t="shared" si="36"/>
        <v>101.24</v>
      </c>
      <c r="N242" s="284">
        <f t="shared" si="37"/>
        <v>122.45</v>
      </c>
      <c r="O242" s="284">
        <f t="shared" si="38"/>
        <v>126.18</v>
      </c>
      <c r="P242" s="284">
        <f t="shared" si="39"/>
        <v>190.97</v>
      </c>
      <c r="Q242" s="284">
        <f t="shared" si="40"/>
        <v>475.16</v>
      </c>
      <c r="R242" s="284">
        <f t="shared" si="41"/>
        <v>198.3</v>
      </c>
      <c r="S242" s="284">
        <f t="shared" si="42"/>
        <v>140.34</v>
      </c>
      <c r="T242" s="284">
        <f t="shared" si="43"/>
        <v>169.44</v>
      </c>
      <c r="U242" s="284">
        <f t="shared" si="44"/>
        <v>118.7</v>
      </c>
      <c r="V242" s="284">
        <f t="shared" si="45"/>
        <v>266.43</v>
      </c>
    </row>
    <row r="243" spans="2:22">
      <c r="B243" s="53">
        <v>41347.239583333278</v>
      </c>
      <c r="C243" s="46">
        <v>143.22999999999999</v>
      </c>
      <c r="D243" s="46">
        <v>122.1</v>
      </c>
      <c r="E243" s="46">
        <v>125.14</v>
      </c>
      <c r="F243" s="46">
        <v>190.48</v>
      </c>
      <c r="G243" s="46">
        <v>474.11</v>
      </c>
      <c r="H243" s="46">
        <v>198.97</v>
      </c>
      <c r="I243" s="46">
        <v>139.38999999999999</v>
      </c>
      <c r="J243" s="46">
        <v>169.54</v>
      </c>
      <c r="K243" s="46">
        <v>118.22</v>
      </c>
      <c r="L243" s="46">
        <v>266.35000000000002</v>
      </c>
      <c r="M243" s="284">
        <f t="shared" si="36"/>
        <v>143.22999999999999</v>
      </c>
      <c r="N243" s="284">
        <f t="shared" si="37"/>
        <v>122.1</v>
      </c>
      <c r="O243" s="284">
        <f t="shared" si="38"/>
        <v>125.14</v>
      </c>
      <c r="P243" s="284">
        <f t="shared" si="39"/>
        <v>190.48</v>
      </c>
      <c r="Q243" s="284">
        <f t="shared" si="40"/>
        <v>474.11</v>
      </c>
      <c r="R243" s="284">
        <f t="shared" si="41"/>
        <v>198.97</v>
      </c>
      <c r="S243" s="284">
        <f t="shared" si="42"/>
        <v>139.38999999999999</v>
      </c>
      <c r="T243" s="284">
        <f t="shared" si="43"/>
        <v>169.54</v>
      </c>
      <c r="U243" s="284">
        <f t="shared" si="44"/>
        <v>118.22</v>
      </c>
      <c r="V243" s="284">
        <f t="shared" si="45"/>
        <v>266.35000000000002</v>
      </c>
    </row>
    <row r="244" spans="2:22">
      <c r="B244" s="53">
        <v>41347.249999999942</v>
      </c>
      <c r="C244" s="46">
        <v>113.93</v>
      </c>
      <c r="D244" s="46">
        <v>122.92</v>
      </c>
      <c r="E244" s="46">
        <v>125.32</v>
      </c>
      <c r="F244" s="46">
        <v>190.68</v>
      </c>
      <c r="G244" s="46">
        <v>475.76</v>
      </c>
      <c r="H244" s="46">
        <v>198.48</v>
      </c>
      <c r="I244" s="46">
        <v>139.94999999999999</v>
      </c>
      <c r="J244" s="46">
        <v>169.65</v>
      </c>
      <c r="K244" s="46">
        <v>118.48</v>
      </c>
      <c r="L244" s="46">
        <v>269.33</v>
      </c>
      <c r="M244" s="284">
        <f t="shared" si="36"/>
        <v>113.93</v>
      </c>
      <c r="N244" s="284">
        <f t="shared" si="37"/>
        <v>122.92</v>
      </c>
      <c r="O244" s="284">
        <f t="shared" si="38"/>
        <v>125.32</v>
      </c>
      <c r="P244" s="284">
        <f t="shared" si="39"/>
        <v>190.68</v>
      </c>
      <c r="Q244" s="284">
        <f t="shared" si="40"/>
        <v>475.76</v>
      </c>
      <c r="R244" s="284">
        <f t="shared" si="41"/>
        <v>198.48</v>
      </c>
      <c r="S244" s="284">
        <f t="shared" si="42"/>
        <v>139.94999999999999</v>
      </c>
      <c r="T244" s="284">
        <f t="shared" si="43"/>
        <v>169.65</v>
      </c>
      <c r="U244" s="284">
        <f t="shared" si="44"/>
        <v>118.48</v>
      </c>
      <c r="V244" s="284">
        <f t="shared" si="45"/>
        <v>269.33</v>
      </c>
    </row>
    <row r="245" spans="2:22">
      <c r="B245" s="53">
        <v>41347.260416666606</v>
      </c>
      <c r="C245" s="46">
        <v>136.63</v>
      </c>
      <c r="D245" s="46">
        <v>123.24</v>
      </c>
      <c r="E245" s="46">
        <v>125.85</v>
      </c>
      <c r="F245" s="46">
        <v>190.38</v>
      </c>
      <c r="G245" s="46">
        <v>476.69</v>
      </c>
      <c r="H245" s="46">
        <v>198.43</v>
      </c>
      <c r="I245" s="46">
        <v>140.03</v>
      </c>
      <c r="J245" s="46">
        <v>169.69</v>
      </c>
      <c r="K245" s="46">
        <v>118.37</v>
      </c>
      <c r="L245" s="46">
        <v>268.72000000000003</v>
      </c>
      <c r="M245" s="284">
        <f t="shared" si="36"/>
        <v>136.63</v>
      </c>
      <c r="N245" s="284">
        <f t="shared" si="37"/>
        <v>123.24</v>
      </c>
      <c r="O245" s="284">
        <f t="shared" si="38"/>
        <v>125.85</v>
      </c>
      <c r="P245" s="284">
        <f t="shared" si="39"/>
        <v>190.38</v>
      </c>
      <c r="Q245" s="284">
        <f t="shared" si="40"/>
        <v>476.69</v>
      </c>
      <c r="R245" s="284">
        <f t="shared" si="41"/>
        <v>198.43</v>
      </c>
      <c r="S245" s="284">
        <f t="shared" si="42"/>
        <v>140.03</v>
      </c>
      <c r="T245" s="284">
        <f t="shared" si="43"/>
        <v>169.69</v>
      </c>
      <c r="U245" s="284">
        <f t="shared" si="44"/>
        <v>118.37</v>
      </c>
      <c r="V245" s="284">
        <f t="shared" si="45"/>
        <v>268.72000000000003</v>
      </c>
    </row>
    <row r="246" spans="2:22">
      <c r="B246" s="53">
        <v>41347.27083333327</v>
      </c>
      <c r="C246" s="46">
        <v>157.82</v>
      </c>
      <c r="D246" s="46">
        <v>123.5</v>
      </c>
      <c r="E246" s="46">
        <v>124.49</v>
      </c>
      <c r="F246" s="46">
        <v>188.55</v>
      </c>
      <c r="G246" s="46">
        <v>474.42</v>
      </c>
      <c r="H246" s="46">
        <v>197.99</v>
      </c>
      <c r="I246" s="46">
        <v>138.97</v>
      </c>
      <c r="J246" s="46">
        <v>169.92</v>
      </c>
      <c r="K246" s="46">
        <v>117.06</v>
      </c>
      <c r="L246" s="46">
        <v>267.04000000000002</v>
      </c>
      <c r="M246" s="284">
        <f t="shared" si="36"/>
        <v>157.82</v>
      </c>
      <c r="N246" s="284">
        <f t="shared" si="37"/>
        <v>123.5</v>
      </c>
      <c r="O246" s="284">
        <f t="shared" si="38"/>
        <v>124.49</v>
      </c>
      <c r="P246" s="284">
        <f t="shared" si="39"/>
        <v>188.55</v>
      </c>
      <c r="Q246" s="284">
        <f t="shared" si="40"/>
        <v>474.42</v>
      </c>
      <c r="R246" s="284">
        <f t="shared" si="41"/>
        <v>197.99</v>
      </c>
      <c r="S246" s="284">
        <f t="shared" si="42"/>
        <v>138.97</v>
      </c>
      <c r="T246" s="284">
        <f t="shared" si="43"/>
        <v>169.92</v>
      </c>
      <c r="U246" s="284">
        <f t="shared" si="44"/>
        <v>117.06</v>
      </c>
      <c r="V246" s="284">
        <f t="shared" si="45"/>
        <v>267.04000000000002</v>
      </c>
    </row>
    <row r="247" spans="2:22">
      <c r="B247" s="53">
        <v>41347.281249999935</v>
      </c>
      <c r="C247" s="46">
        <v>93.9</v>
      </c>
      <c r="D247" s="46">
        <v>123.38</v>
      </c>
      <c r="E247" s="46">
        <v>120.75</v>
      </c>
      <c r="F247" s="46">
        <v>179.73</v>
      </c>
      <c r="G247" s="46">
        <v>472.14</v>
      </c>
      <c r="H247" s="46">
        <v>198.2</v>
      </c>
      <c r="I247" s="46">
        <v>137.03</v>
      </c>
      <c r="J247" s="46">
        <v>170.74</v>
      </c>
      <c r="K247" s="46">
        <v>116.24</v>
      </c>
      <c r="L247" s="46">
        <v>265.2</v>
      </c>
      <c r="M247" s="284">
        <f t="shared" si="36"/>
        <v>93.9</v>
      </c>
      <c r="N247" s="284">
        <f t="shared" si="37"/>
        <v>123.38</v>
      </c>
      <c r="O247" s="284">
        <f t="shared" si="38"/>
        <v>120.75</v>
      </c>
      <c r="P247" s="284">
        <f t="shared" si="39"/>
        <v>179.73</v>
      </c>
      <c r="Q247" s="284">
        <f t="shared" si="40"/>
        <v>472.14</v>
      </c>
      <c r="R247" s="284">
        <f t="shared" si="41"/>
        <v>198.2</v>
      </c>
      <c r="S247" s="284">
        <f t="shared" si="42"/>
        <v>137.03</v>
      </c>
      <c r="T247" s="284">
        <f t="shared" si="43"/>
        <v>170.74</v>
      </c>
      <c r="U247" s="284">
        <f t="shared" si="44"/>
        <v>116.24</v>
      </c>
      <c r="V247" s="284">
        <f t="shared" si="45"/>
        <v>265.2</v>
      </c>
    </row>
    <row r="248" spans="2:22">
      <c r="B248" s="53">
        <v>41347.291666666599</v>
      </c>
      <c r="C248" s="46">
        <v>127.43</v>
      </c>
      <c r="D248" s="46">
        <v>122.12</v>
      </c>
      <c r="E248" s="46">
        <v>119.34</v>
      </c>
      <c r="F248" s="46">
        <v>178.43</v>
      </c>
      <c r="G248" s="46">
        <v>468.22</v>
      </c>
      <c r="H248" s="46">
        <v>197.29</v>
      </c>
      <c r="I248" s="46">
        <v>134.61000000000001</v>
      </c>
      <c r="J248" s="46">
        <v>172.14</v>
      </c>
      <c r="K248" s="46">
        <v>116.73</v>
      </c>
      <c r="L248" s="46">
        <v>259.33</v>
      </c>
      <c r="M248" s="284">
        <f t="shared" si="36"/>
        <v>127.43</v>
      </c>
      <c r="N248" s="284">
        <f t="shared" si="37"/>
        <v>122.12</v>
      </c>
      <c r="O248" s="284">
        <f t="shared" si="38"/>
        <v>119.34</v>
      </c>
      <c r="P248" s="284">
        <f t="shared" si="39"/>
        <v>178.43</v>
      </c>
      <c r="Q248" s="284">
        <f t="shared" si="40"/>
        <v>468.22</v>
      </c>
      <c r="R248" s="284">
        <f t="shared" si="41"/>
        <v>197.29</v>
      </c>
      <c r="S248" s="284">
        <f t="shared" si="42"/>
        <v>134.61000000000001</v>
      </c>
      <c r="T248" s="284">
        <f t="shared" si="43"/>
        <v>172.14</v>
      </c>
      <c r="U248" s="284">
        <f t="shared" si="44"/>
        <v>116.73</v>
      </c>
      <c r="V248" s="284">
        <f t="shared" si="45"/>
        <v>259.33</v>
      </c>
    </row>
    <row r="249" spans="2:22">
      <c r="B249" s="53">
        <v>41347.302083333263</v>
      </c>
      <c r="C249" s="46">
        <v>151.63999999999999</v>
      </c>
      <c r="D249" s="46">
        <v>121.12</v>
      </c>
      <c r="E249" s="46">
        <v>118.11</v>
      </c>
      <c r="F249" s="46">
        <v>185.43</v>
      </c>
      <c r="G249" s="46">
        <v>472.1</v>
      </c>
      <c r="H249" s="46">
        <v>195.93</v>
      </c>
      <c r="I249" s="46">
        <v>136.5</v>
      </c>
      <c r="J249" s="46">
        <v>172.14</v>
      </c>
      <c r="K249" s="46">
        <v>115.59</v>
      </c>
      <c r="L249" s="46">
        <v>252.64</v>
      </c>
      <c r="M249" s="284">
        <f t="shared" si="36"/>
        <v>151.63999999999999</v>
      </c>
      <c r="N249" s="284">
        <f t="shared" si="37"/>
        <v>121.12</v>
      </c>
      <c r="O249" s="284">
        <f t="shared" si="38"/>
        <v>118.11</v>
      </c>
      <c r="P249" s="284">
        <f t="shared" si="39"/>
        <v>185.43</v>
      </c>
      <c r="Q249" s="284">
        <f t="shared" si="40"/>
        <v>472.1</v>
      </c>
      <c r="R249" s="284">
        <f t="shared" si="41"/>
        <v>195.93</v>
      </c>
      <c r="S249" s="284">
        <f t="shared" si="42"/>
        <v>136.5</v>
      </c>
      <c r="T249" s="284">
        <f t="shared" si="43"/>
        <v>172.14</v>
      </c>
      <c r="U249" s="284">
        <f t="shared" si="44"/>
        <v>115.59</v>
      </c>
      <c r="V249" s="284">
        <f t="shared" si="45"/>
        <v>252.64</v>
      </c>
    </row>
    <row r="250" spans="2:22">
      <c r="B250" s="53">
        <v>41347.312499999927</v>
      </c>
      <c r="C250" s="46">
        <v>56.5</v>
      </c>
      <c r="D250" s="46">
        <v>118.69</v>
      </c>
      <c r="E250" s="46">
        <v>120.76</v>
      </c>
      <c r="F250" s="46">
        <v>184.04</v>
      </c>
      <c r="G250" s="46">
        <v>473.61</v>
      </c>
      <c r="H250" s="46">
        <v>189.98</v>
      </c>
      <c r="I250" s="46">
        <v>135.13999999999999</v>
      </c>
      <c r="J250" s="46">
        <v>171.4</v>
      </c>
      <c r="K250" s="46">
        <v>116.06</v>
      </c>
      <c r="L250" s="46">
        <v>242.28</v>
      </c>
      <c r="M250" s="284">
        <f t="shared" si="36"/>
        <v>56.5</v>
      </c>
      <c r="N250" s="284">
        <f t="shared" si="37"/>
        <v>118.69</v>
      </c>
      <c r="O250" s="284">
        <f t="shared" si="38"/>
        <v>120.76</v>
      </c>
      <c r="P250" s="284">
        <f t="shared" si="39"/>
        <v>184.04</v>
      </c>
      <c r="Q250" s="284">
        <f t="shared" si="40"/>
        <v>473.61</v>
      </c>
      <c r="R250" s="284">
        <f t="shared" si="41"/>
        <v>189.98</v>
      </c>
      <c r="S250" s="284">
        <f t="shared" si="42"/>
        <v>135.13999999999999</v>
      </c>
      <c r="T250" s="284">
        <f t="shared" si="43"/>
        <v>171.4</v>
      </c>
      <c r="U250" s="284">
        <f t="shared" si="44"/>
        <v>116.06</v>
      </c>
      <c r="V250" s="284">
        <f t="shared" si="45"/>
        <v>242.28</v>
      </c>
    </row>
    <row r="251" spans="2:22">
      <c r="B251" s="53">
        <v>41347.322916666591</v>
      </c>
      <c r="C251" s="46">
        <v>126.51</v>
      </c>
      <c r="D251" s="46">
        <v>117.99</v>
      </c>
      <c r="E251" s="46">
        <v>120.87</v>
      </c>
      <c r="F251" s="46">
        <v>188.55</v>
      </c>
      <c r="G251" s="46">
        <v>466.03</v>
      </c>
      <c r="H251" s="46">
        <v>181.41</v>
      </c>
      <c r="I251" s="46">
        <v>132.03</v>
      </c>
      <c r="J251" s="46">
        <v>171.14</v>
      </c>
      <c r="K251" s="46">
        <v>114.98</v>
      </c>
      <c r="L251" s="46">
        <v>239.88</v>
      </c>
      <c r="M251" s="284">
        <f t="shared" si="36"/>
        <v>126.51</v>
      </c>
      <c r="N251" s="284">
        <f t="shared" si="37"/>
        <v>117.99</v>
      </c>
      <c r="O251" s="284">
        <f t="shared" si="38"/>
        <v>120.87</v>
      </c>
      <c r="P251" s="284">
        <f t="shared" si="39"/>
        <v>188.55</v>
      </c>
      <c r="Q251" s="284">
        <f t="shared" si="40"/>
        <v>466.03</v>
      </c>
      <c r="R251" s="284">
        <f t="shared" si="41"/>
        <v>181.41</v>
      </c>
      <c r="S251" s="284">
        <f t="shared" si="42"/>
        <v>132.03</v>
      </c>
      <c r="T251" s="284">
        <f t="shared" si="43"/>
        <v>171.14</v>
      </c>
      <c r="U251" s="284">
        <f t="shared" si="44"/>
        <v>114.98</v>
      </c>
      <c r="V251" s="284">
        <f t="shared" si="45"/>
        <v>239.88</v>
      </c>
    </row>
    <row r="252" spans="2:22">
      <c r="B252" s="53">
        <v>41347.333333333256</v>
      </c>
      <c r="C252" s="46">
        <v>160.16</v>
      </c>
      <c r="D252" s="46">
        <v>118.12</v>
      </c>
      <c r="E252" s="46">
        <v>122.85</v>
      </c>
      <c r="F252" s="46">
        <v>190.84</v>
      </c>
      <c r="G252" s="46">
        <v>468.32</v>
      </c>
      <c r="H252" s="46">
        <v>175.1</v>
      </c>
      <c r="I252" s="46">
        <v>133.5</v>
      </c>
      <c r="J252" s="46">
        <v>170.17</v>
      </c>
      <c r="K252" s="46">
        <v>115.56</v>
      </c>
      <c r="L252" s="46">
        <v>239.12</v>
      </c>
      <c r="M252" s="284">
        <f t="shared" si="36"/>
        <v>160.16</v>
      </c>
      <c r="N252" s="284">
        <f t="shared" si="37"/>
        <v>118.12</v>
      </c>
      <c r="O252" s="284">
        <f t="shared" si="38"/>
        <v>122.85</v>
      </c>
      <c r="P252" s="284">
        <f t="shared" si="39"/>
        <v>190.84</v>
      </c>
      <c r="Q252" s="284">
        <f t="shared" si="40"/>
        <v>468.32</v>
      </c>
      <c r="R252" s="284">
        <f t="shared" si="41"/>
        <v>175.1</v>
      </c>
      <c r="S252" s="284">
        <f t="shared" si="42"/>
        <v>133.5</v>
      </c>
      <c r="T252" s="284">
        <f t="shared" si="43"/>
        <v>170.17</v>
      </c>
      <c r="U252" s="284">
        <f t="shared" si="44"/>
        <v>115.56</v>
      </c>
      <c r="V252" s="284">
        <f t="shared" si="45"/>
        <v>239.12</v>
      </c>
    </row>
    <row r="253" spans="2:22">
      <c r="B253" s="53">
        <v>41347.34374999992</v>
      </c>
      <c r="C253" s="46">
        <v>91.65</v>
      </c>
      <c r="D253" s="46">
        <v>117.69</v>
      </c>
      <c r="E253" s="46">
        <v>120.38</v>
      </c>
      <c r="F253" s="46">
        <v>189.88</v>
      </c>
      <c r="G253" s="46">
        <v>470.68</v>
      </c>
      <c r="H253" s="46">
        <v>173.41</v>
      </c>
      <c r="I253" s="46">
        <v>136.96</v>
      </c>
      <c r="J253" s="46">
        <v>168.89</v>
      </c>
      <c r="K253" s="46">
        <v>110.16</v>
      </c>
      <c r="L253" s="46">
        <v>238.61</v>
      </c>
      <c r="M253" s="284">
        <f t="shared" si="36"/>
        <v>91.65</v>
      </c>
      <c r="N253" s="284">
        <f t="shared" si="37"/>
        <v>117.69</v>
      </c>
      <c r="O253" s="284">
        <f t="shared" si="38"/>
        <v>120.38</v>
      </c>
      <c r="P253" s="284">
        <f t="shared" si="39"/>
        <v>189.88</v>
      </c>
      <c r="Q253" s="284">
        <f t="shared" si="40"/>
        <v>470.68</v>
      </c>
      <c r="R253" s="284">
        <f t="shared" si="41"/>
        <v>173.41</v>
      </c>
      <c r="S253" s="284">
        <f t="shared" si="42"/>
        <v>136.96</v>
      </c>
      <c r="T253" s="284">
        <f t="shared" si="43"/>
        <v>168.89</v>
      </c>
      <c r="U253" s="284">
        <f t="shared" si="44"/>
        <v>110.16</v>
      </c>
      <c r="V253" s="284">
        <f t="shared" si="45"/>
        <v>238.61</v>
      </c>
    </row>
    <row r="254" spans="2:22">
      <c r="B254" s="53">
        <v>41347.354166666584</v>
      </c>
      <c r="C254" s="46">
        <v>122.22</v>
      </c>
      <c r="D254" s="46">
        <v>121.73</v>
      </c>
      <c r="E254" s="46">
        <v>121.55</v>
      </c>
      <c r="F254" s="46">
        <v>188.57</v>
      </c>
      <c r="G254" s="46">
        <v>470.77</v>
      </c>
      <c r="H254" s="46">
        <v>172.57</v>
      </c>
      <c r="I254" s="46">
        <v>137.97</v>
      </c>
      <c r="J254" s="46">
        <v>167.55</v>
      </c>
      <c r="K254" s="46">
        <v>111.96</v>
      </c>
      <c r="L254" s="46">
        <v>245.82</v>
      </c>
      <c r="M254" s="284">
        <f t="shared" si="36"/>
        <v>122.22</v>
      </c>
      <c r="N254" s="284">
        <f t="shared" si="37"/>
        <v>121.73</v>
      </c>
      <c r="O254" s="284">
        <f t="shared" si="38"/>
        <v>121.55</v>
      </c>
      <c r="P254" s="284">
        <f t="shared" si="39"/>
        <v>188.57</v>
      </c>
      <c r="Q254" s="284">
        <f t="shared" si="40"/>
        <v>470.77</v>
      </c>
      <c r="R254" s="284">
        <f t="shared" si="41"/>
        <v>172.57</v>
      </c>
      <c r="S254" s="284">
        <f t="shared" si="42"/>
        <v>137.97</v>
      </c>
      <c r="T254" s="284">
        <f t="shared" si="43"/>
        <v>167.55</v>
      </c>
      <c r="U254" s="284">
        <f t="shared" si="44"/>
        <v>111.96</v>
      </c>
      <c r="V254" s="284">
        <f t="shared" si="45"/>
        <v>245.82</v>
      </c>
    </row>
    <row r="255" spans="2:22">
      <c r="B255" s="53">
        <v>41347.364583333248</v>
      </c>
      <c r="C255" s="46">
        <v>103.91</v>
      </c>
      <c r="D255" s="46">
        <v>120.68</v>
      </c>
      <c r="E255" s="46">
        <v>121.45</v>
      </c>
      <c r="F255" s="46">
        <v>191.55</v>
      </c>
      <c r="G255" s="46">
        <v>471.66</v>
      </c>
      <c r="H255" s="46">
        <v>172.26</v>
      </c>
      <c r="I255" s="46">
        <v>138.87</v>
      </c>
      <c r="J255" s="46">
        <v>168.46</v>
      </c>
      <c r="K255" s="46">
        <v>114.05</v>
      </c>
      <c r="L255" s="46">
        <v>256.13</v>
      </c>
      <c r="M255" s="284">
        <f t="shared" si="36"/>
        <v>103.91</v>
      </c>
      <c r="N255" s="284">
        <f t="shared" si="37"/>
        <v>120.68</v>
      </c>
      <c r="O255" s="284">
        <f t="shared" si="38"/>
        <v>121.45</v>
      </c>
      <c r="P255" s="284">
        <f t="shared" si="39"/>
        <v>191.55</v>
      </c>
      <c r="Q255" s="284">
        <f t="shared" si="40"/>
        <v>471.66</v>
      </c>
      <c r="R255" s="284">
        <f t="shared" si="41"/>
        <v>172.26</v>
      </c>
      <c r="S255" s="284">
        <f t="shared" si="42"/>
        <v>138.87</v>
      </c>
      <c r="T255" s="284">
        <f t="shared" si="43"/>
        <v>168.46</v>
      </c>
      <c r="U255" s="284">
        <f t="shared" si="44"/>
        <v>114.05</v>
      </c>
      <c r="V255" s="284">
        <f t="shared" si="45"/>
        <v>256.13</v>
      </c>
    </row>
    <row r="256" spans="2:22">
      <c r="B256" s="53">
        <v>41347.374999999913</v>
      </c>
      <c r="C256" s="46">
        <v>118.3</v>
      </c>
      <c r="D256" s="46">
        <v>118.38</v>
      </c>
      <c r="E256" s="46">
        <v>121.9</v>
      </c>
      <c r="F256" s="46">
        <v>191.58</v>
      </c>
      <c r="G256" s="46">
        <v>472.57</v>
      </c>
      <c r="H256" s="46">
        <v>163.06</v>
      </c>
      <c r="I256" s="46">
        <v>138.19999999999999</v>
      </c>
      <c r="J256" s="46">
        <v>168.56</v>
      </c>
      <c r="K256" s="46">
        <v>114.03</v>
      </c>
      <c r="L256" s="46">
        <v>255.53</v>
      </c>
      <c r="M256" s="284">
        <f t="shared" si="36"/>
        <v>118.3</v>
      </c>
      <c r="N256" s="284">
        <f t="shared" si="37"/>
        <v>118.38</v>
      </c>
      <c r="O256" s="284">
        <f t="shared" si="38"/>
        <v>121.9</v>
      </c>
      <c r="P256" s="284">
        <f t="shared" si="39"/>
        <v>191.58</v>
      </c>
      <c r="Q256" s="284">
        <f t="shared" si="40"/>
        <v>472.57</v>
      </c>
      <c r="R256" s="284">
        <f t="shared" si="41"/>
        <v>163.06</v>
      </c>
      <c r="S256" s="284">
        <f t="shared" si="42"/>
        <v>138.19999999999999</v>
      </c>
      <c r="T256" s="284">
        <f t="shared" si="43"/>
        <v>168.56</v>
      </c>
      <c r="U256" s="284">
        <f t="shared" si="44"/>
        <v>114.03</v>
      </c>
      <c r="V256" s="284">
        <f t="shared" si="45"/>
        <v>255.53</v>
      </c>
    </row>
    <row r="257" spans="2:22">
      <c r="B257" s="53">
        <v>41347.385416666577</v>
      </c>
      <c r="C257" s="46">
        <v>148.19999999999999</v>
      </c>
      <c r="D257" s="46">
        <v>117.71</v>
      </c>
      <c r="E257" s="46">
        <v>122.87</v>
      </c>
      <c r="F257" s="46">
        <v>191.23</v>
      </c>
      <c r="G257" s="46">
        <v>461.17</v>
      </c>
      <c r="H257" s="46">
        <v>158.47999999999999</v>
      </c>
      <c r="I257" s="46">
        <v>137.83000000000001</v>
      </c>
      <c r="J257" s="46">
        <v>168.6</v>
      </c>
      <c r="K257" s="46">
        <v>112.4</v>
      </c>
      <c r="L257" s="46">
        <v>244.21</v>
      </c>
      <c r="M257" s="284">
        <f t="shared" si="36"/>
        <v>148.19999999999999</v>
      </c>
      <c r="N257" s="284">
        <f t="shared" si="37"/>
        <v>117.71</v>
      </c>
      <c r="O257" s="284">
        <f t="shared" si="38"/>
        <v>122.87</v>
      </c>
      <c r="P257" s="284">
        <f t="shared" si="39"/>
        <v>191.23</v>
      </c>
      <c r="Q257" s="284">
        <f t="shared" si="40"/>
        <v>461.17</v>
      </c>
      <c r="R257" s="284">
        <f t="shared" si="41"/>
        <v>158.47999999999999</v>
      </c>
      <c r="S257" s="284">
        <f t="shared" si="42"/>
        <v>137.83000000000001</v>
      </c>
      <c r="T257" s="284">
        <f t="shared" si="43"/>
        <v>168.6</v>
      </c>
      <c r="U257" s="284">
        <f t="shared" si="44"/>
        <v>112.4</v>
      </c>
      <c r="V257" s="284">
        <f t="shared" si="45"/>
        <v>244.21</v>
      </c>
    </row>
    <row r="258" spans="2:22">
      <c r="B258" s="53">
        <v>41347.395833333241</v>
      </c>
      <c r="C258" s="46">
        <v>76.819999999999993</v>
      </c>
      <c r="D258" s="46">
        <v>119.92</v>
      </c>
      <c r="E258" s="46">
        <v>122.92</v>
      </c>
      <c r="F258" s="46">
        <v>192.34</v>
      </c>
      <c r="G258" s="46">
        <v>471.48</v>
      </c>
      <c r="H258" s="46">
        <v>157.91</v>
      </c>
      <c r="I258" s="46">
        <v>138.18</v>
      </c>
      <c r="J258" s="46">
        <v>168.51</v>
      </c>
      <c r="K258" s="46">
        <v>110.23</v>
      </c>
      <c r="L258" s="46">
        <v>239.52</v>
      </c>
      <c r="M258" s="284">
        <f t="shared" si="36"/>
        <v>76.819999999999993</v>
      </c>
      <c r="N258" s="284">
        <f t="shared" si="37"/>
        <v>119.92</v>
      </c>
      <c r="O258" s="284">
        <f t="shared" si="38"/>
        <v>122.92</v>
      </c>
      <c r="P258" s="284">
        <f t="shared" si="39"/>
        <v>192.34</v>
      </c>
      <c r="Q258" s="284">
        <f t="shared" si="40"/>
        <v>471.48</v>
      </c>
      <c r="R258" s="284">
        <f t="shared" si="41"/>
        <v>157.91</v>
      </c>
      <c r="S258" s="284">
        <f t="shared" si="42"/>
        <v>138.18</v>
      </c>
      <c r="T258" s="284">
        <f t="shared" si="43"/>
        <v>168.51</v>
      </c>
      <c r="U258" s="284">
        <f t="shared" si="44"/>
        <v>110.23</v>
      </c>
      <c r="V258" s="284">
        <f t="shared" si="45"/>
        <v>239.52</v>
      </c>
    </row>
    <row r="259" spans="2:22">
      <c r="B259" s="53">
        <v>41347.406249999905</v>
      </c>
      <c r="C259" s="46">
        <v>117.33</v>
      </c>
      <c r="D259" s="46">
        <v>122.44</v>
      </c>
      <c r="E259" s="46">
        <v>122.8</v>
      </c>
      <c r="F259" s="46">
        <v>191.58</v>
      </c>
      <c r="G259" s="46">
        <v>473.56</v>
      </c>
      <c r="H259" s="46">
        <v>158.38999999999999</v>
      </c>
      <c r="I259" s="46">
        <v>139.84</v>
      </c>
      <c r="J259" s="46">
        <v>166.77</v>
      </c>
      <c r="K259" s="46">
        <v>112.85</v>
      </c>
      <c r="L259" s="46">
        <v>236.61</v>
      </c>
      <c r="M259" s="284">
        <f t="shared" si="36"/>
        <v>117.33</v>
      </c>
      <c r="N259" s="284">
        <f t="shared" si="37"/>
        <v>122.44</v>
      </c>
      <c r="O259" s="284">
        <f t="shared" si="38"/>
        <v>122.8</v>
      </c>
      <c r="P259" s="284">
        <f t="shared" si="39"/>
        <v>191.58</v>
      </c>
      <c r="Q259" s="284">
        <f t="shared" si="40"/>
        <v>473.56</v>
      </c>
      <c r="R259" s="284">
        <f t="shared" si="41"/>
        <v>158.38999999999999</v>
      </c>
      <c r="S259" s="284">
        <f t="shared" si="42"/>
        <v>139.84</v>
      </c>
      <c r="T259" s="284">
        <f t="shared" si="43"/>
        <v>166.77</v>
      </c>
      <c r="U259" s="284">
        <f t="shared" si="44"/>
        <v>112.85</v>
      </c>
      <c r="V259" s="284">
        <f t="shared" si="45"/>
        <v>236.61</v>
      </c>
    </row>
    <row r="260" spans="2:22">
      <c r="B260" s="53">
        <v>41347.41666666657</v>
      </c>
      <c r="C260" s="46">
        <v>132.83000000000001</v>
      </c>
      <c r="D260" s="46">
        <v>121.55</v>
      </c>
      <c r="E260" s="46">
        <v>124.46</v>
      </c>
      <c r="F260" s="46">
        <v>190.36</v>
      </c>
      <c r="G260" s="46">
        <v>463.61</v>
      </c>
      <c r="H260" s="46">
        <v>157.69</v>
      </c>
      <c r="I260" s="46">
        <v>140.58000000000001</v>
      </c>
      <c r="J260" s="46">
        <v>166.7</v>
      </c>
      <c r="K260" s="46">
        <v>112.44</v>
      </c>
      <c r="L260" s="46">
        <v>235.21</v>
      </c>
      <c r="M260" s="284">
        <f t="shared" si="36"/>
        <v>132.83000000000001</v>
      </c>
      <c r="N260" s="284">
        <f t="shared" si="37"/>
        <v>121.55</v>
      </c>
      <c r="O260" s="284">
        <f t="shared" si="38"/>
        <v>124.46</v>
      </c>
      <c r="P260" s="284">
        <f t="shared" si="39"/>
        <v>190.36</v>
      </c>
      <c r="Q260" s="284">
        <f t="shared" si="40"/>
        <v>463.61</v>
      </c>
      <c r="R260" s="284">
        <f t="shared" si="41"/>
        <v>157.69</v>
      </c>
      <c r="S260" s="284">
        <f t="shared" si="42"/>
        <v>140.58000000000001</v>
      </c>
      <c r="T260" s="284">
        <f t="shared" si="43"/>
        <v>166.7</v>
      </c>
      <c r="U260" s="284">
        <f t="shared" si="44"/>
        <v>112.44</v>
      </c>
      <c r="V260" s="284">
        <f t="shared" si="45"/>
        <v>235.21</v>
      </c>
    </row>
    <row r="261" spans="2:22">
      <c r="B261" s="53">
        <v>41347.427083333234</v>
      </c>
      <c r="C261" s="46">
        <v>77.819999999999993</v>
      </c>
      <c r="D261" s="46">
        <v>124.37</v>
      </c>
      <c r="E261" s="46">
        <v>124.56</v>
      </c>
      <c r="F261" s="46">
        <v>190.92</v>
      </c>
      <c r="G261" s="46">
        <v>467.22</v>
      </c>
      <c r="H261" s="46">
        <v>157.11000000000001</v>
      </c>
      <c r="I261" s="46">
        <v>139.22999999999999</v>
      </c>
      <c r="J261" s="46">
        <v>168.2</v>
      </c>
      <c r="K261" s="46">
        <v>113.11</v>
      </c>
      <c r="L261" s="46">
        <v>230.58</v>
      </c>
      <c r="M261" s="284">
        <f t="shared" si="36"/>
        <v>77.819999999999993</v>
      </c>
      <c r="N261" s="284">
        <f t="shared" si="37"/>
        <v>124.37</v>
      </c>
      <c r="O261" s="284">
        <f t="shared" si="38"/>
        <v>124.56</v>
      </c>
      <c r="P261" s="284">
        <f t="shared" si="39"/>
        <v>190.92</v>
      </c>
      <c r="Q261" s="284">
        <f t="shared" si="40"/>
        <v>467.22</v>
      </c>
      <c r="R261" s="284">
        <f t="shared" si="41"/>
        <v>157.11000000000001</v>
      </c>
      <c r="S261" s="284">
        <f t="shared" si="42"/>
        <v>139.22999999999999</v>
      </c>
      <c r="T261" s="284">
        <f t="shared" si="43"/>
        <v>168.2</v>
      </c>
      <c r="U261" s="284">
        <f t="shared" si="44"/>
        <v>113.11</v>
      </c>
      <c r="V261" s="284">
        <f t="shared" si="45"/>
        <v>230.58</v>
      </c>
    </row>
    <row r="262" spans="2:22">
      <c r="B262" s="53">
        <v>41347.437499999898</v>
      </c>
      <c r="C262" s="46">
        <v>104.54</v>
      </c>
      <c r="D262" s="46">
        <v>124.01</v>
      </c>
      <c r="E262" s="46">
        <v>124.05</v>
      </c>
      <c r="F262" s="46">
        <v>191.62</v>
      </c>
      <c r="G262" s="46">
        <v>466.47</v>
      </c>
      <c r="H262" s="46">
        <v>157.55000000000001</v>
      </c>
      <c r="I262" s="46">
        <v>139.36000000000001</v>
      </c>
      <c r="J262" s="46">
        <v>168.83</v>
      </c>
      <c r="K262" s="46">
        <v>112.92</v>
      </c>
      <c r="L262" s="46">
        <v>228.19</v>
      </c>
      <c r="M262" s="284">
        <f t="shared" si="36"/>
        <v>104.54</v>
      </c>
      <c r="N262" s="284">
        <f t="shared" si="37"/>
        <v>124.01</v>
      </c>
      <c r="O262" s="284">
        <f t="shared" si="38"/>
        <v>124.05</v>
      </c>
      <c r="P262" s="284">
        <f t="shared" si="39"/>
        <v>191.62</v>
      </c>
      <c r="Q262" s="284">
        <f t="shared" si="40"/>
        <v>466.47</v>
      </c>
      <c r="R262" s="284">
        <f t="shared" si="41"/>
        <v>157.55000000000001</v>
      </c>
      <c r="S262" s="284">
        <f t="shared" si="42"/>
        <v>139.36000000000001</v>
      </c>
      <c r="T262" s="284">
        <f t="shared" si="43"/>
        <v>168.83</v>
      </c>
      <c r="U262" s="284">
        <f t="shared" si="44"/>
        <v>112.92</v>
      </c>
      <c r="V262" s="284">
        <f t="shared" si="45"/>
        <v>228.19</v>
      </c>
    </row>
    <row r="263" spans="2:22">
      <c r="B263" s="53">
        <v>41347.447916666562</v>
      </c>
      <c r="C263" s="46">
        <v>127.98</v>
      </c>
      <c r="D263" s="46">
        <v>123.08</v>
      </c>
      <c r="E263" s="46">
        <v>123.63</v>
      </c>
      <c r="F263" s="46">
        <v>192.46</v>
      </c>
      <c r="G263" s="46">
        <v>465.29</v>
      </c>
      <c r="H263" s="46">
        <v>158.27000000000001</v>
      </c>
      <c r="I263" s="46">
        <v>138.69999999999999</v>
      </c>
      <c r="J263" s="46">
        <v>169.62</v>
      </c>
      <c r="K263" s="46">
        <v>113.33</v>
      </c>
      <c r="L263" s="46">
        <v>229.87</v>
      </c>
      <c r="M263" s="284">
        <f t="shared" si="36"/>
        <v>127.98</v>
      </c>
      <c r="N263" s="284">
        <f t="shared" si="37"/>
        <v>123.08</v>
      </c>
      <c r="O263" s="284">
        <f t="shared" si="38"/>
        <v>123.63</v>
      </c>
      <c r="P263" s="284">
        <f t="shared" si="39"/>
        <v>192.46</v>
      </c>
      <c r="Q263" s="284">
        <f t="shared" si="40"/>
        <v>465.29</v>
      </c>
      <c r="R263" s="284">
        <f t="shared" si="41"/>
        <v>158.27000000000001</v>
      </c>
      <c r="S263" s="284">
        <f t="shared" si="42"/>
        <v>138.69999999999999</v>
      </c>
      <c r="T263" s="284">
        <f t="shared" si="43"/>
        <v>169.62</v>
      </c>
      <c r="U263" s="284">
        <f t="shared" si="44"/>
        <v>113.33</v>
      </c>
      <c r="V263" s="284">
        <f t="shared" si="45"/>
        <v>229.87</v>
      </c>
    </row>
    <row r="264" spans="2:22">
      <c r="B264" s="53">
        <v>41347.458333333227</v>
      </c>
      <c r="C264" s="46">
        <v>70.75</v>
      </c>
      <c r="D264" s="46">
        <v>122.8</v>
      </c>
      <c r="E264" s="46">
        <v>122.43</v>
      </c>
      <c r="F264" s="46">
        <v>190.78</v>
      </c>
      <c r="G264" s="46">
        <v>467.16</v>
      </c>
      <c r="H264" s="46">
        <v>157.97</v>
      </c>
      <c r="I264" s="46">
        <v>138.66</v>
      </c>
      <c r="J264" s="46">
        <v>169.84</v>
      </c>
      <c r="K264" s="46">
        <v>113.14</v>
      </c>
      <c r="L264" s="46">
        <v>234.48</v>
      </c>
      <c r="M264" s="284">
        <f t="shared" si="36"/>
        <v>70.75</v>
      </c>
      <c r="N264" s="284">
        <f t="shared" si="37"/>
        <v>122.8</v>
      </c>
      <c r="O264" s="284">
        <f t="shared" si="38"/>
        <v>122.43</v>
      </c>
      <c r="P264" s="284">
        <f t="shared" si="39"/>
        <v>190.78</v>
      </c>
      <c r="Q264" s="284">
        <f t="shared" si="40"/>
        <v>467.16</v>
      </c>
      <c r="R264" s="284">
        <f t="shared" si="41"/>
        <v>157.97</v>
      </c>
      <c r="S264" s="284">
        <f t="shared" si="42"/>
        <v>138.66</v>
      </c>
      <c r="T264" s="284">
        <f t="shared" si="43"/>
        <v>169.84</v>
      </c>
      <c r="U264" s="284">
        <f t="shared" si="44"/>
        <v>113.14</v>
      </c>
      <c r="V264" s="284">
        <f t="shared" si="45"/>
        <v>234.48</v>
      </c>
    </row>
    <row r="265" spans="2:22">
      <c r="B265" s="53">
        <v>41347.468749999891</v>
      </c>
      <c r="C265" s="46">
        <v>115.91</v>
      </c>
      <c r="D265" s="46">
        <v>122.3</v>
      </c>
      <c r="E265" s="46">
        <v>121.08</v>
      </c>
      <c r="F265" s="46">
        <v>191.15</v>
      </c>
      <c r="G265" s="46">
        <v>466.14</v>
      </c>
      <c r="H265" s="46">
        <v>157.38999999999999</v>
      </c>
      <c r="I265" s="46">
        <v>138.72999999999999</v>
      </c>
      <c r="J265" s="46">
        <v>169.84</v>
      </c>
      <c r="K265" s="46">
        <v>114.54</v>
      </c>
      <c r="L265" s="46">
        <v>234.91</v>
      </c>
      <c r="M265" s="284">
        <f t="shared" si="36"/>
        <v>115.91</v>
      </c>
      <c r="N265" s="284">
        <f t="shared" si="37"/>
        <v>122.3</v>
      </c>
      <c r="O265" s="284">
        <f t="shared" si="38"/>
        <v>121.08</v>
      </c>
      <c r="P265" s="284">
        <f t="shared" si="39"/>
        <v>191.15</v>
      </c>
      <c r="Q265" s="284">
        <f t="shared" si="40"/>
        <v>466.14</v>
      </c>
      <c r="R265" s="284">
        <f t="shared" si="41"/>
        <v>157.38999999999999</v>
      </c>
      <c r="S265" s="284">
        <f t="shared" si="42"/>
        <v>138.72999999999999</v>
      </c>
      <c r="T265" s="284">
        <f t="shared" si="43"/>
        <v>169.84</v>
      </c>
      <c r="U265" s="284">
        <f t="shared" si="44"/>
        <v>114.54</v>
      </c>
      <c r="V265" s="284">
        <f t="shared" si="45"/>
        <v>234.91</v>
      </c>
    </row>
    <row r="266" spans="2:22">
      <c r="B266" s="53">
        <v>41347.479166666555</v>
      </c>
      <c r="C266" s="46">
        <v>120.82</v>
      </c>
      <c r="D266" s="46">
        <v>121.96</v>
      </c>
      <c r="E266" s="46">
        <v>122.31</v>
      </c>
      <c r="F266" s="46">
        <v>190.06</v>
      </c>
      <c r="G266" s="46">
        <v>468.9</v>
      </c>
      <c r="H266" s="46">
        <v>157.16</v>
      </c>
      <c r="I266" s="46">
        <v>139.82</v>
      </c>
      <c r="J266" s="46">
        <v>169.86</v>
      </c>
      <c r="K266" s="46">
        <v>115.12</v>
      </c>
      <c r="L266" s="46">
        <v>236.08</v>
      </c>
      <c r="M266" s="284">
        <f t="shared" si="36"/>
        <v>120.82</v>
      </c>
      <c r="N266" s="284">
        <f t="shared" si="37"/>
        <v>121.96</v>
      </c>
      <c r="O266" s="284">
        <f t="shared" si="38"/>
        <v>122.31</v>
      </c>
      <c r="P266" s="284">
        <f t="shared" si="39"/>
        <v>190.06</v>
      </c>
      <c r="Q266" s="284">
        <f t="shared" si="40"/>
        <v>468.9</v>
      </c>
      <c r="R266" s="284">
        <f t="shared" si="41"/>
        <v>157.16</v>
      </c>
      <c r="S266" s="284">
        <f t="shared" si="42"/>
        <v>139.82</v>
      </c>
      <c r="T266" s="284">
        <f t="shared" si="43"/>
        <v>169.86</v>
      </c>
      <c r="U266" s="284">
        <f t="shared" si="44"/>
        <v>115.12</v>
      </c>
      <c r="V266" s="284">
        <f t="shared" si="45"/>
        <v>236.08</v>
      </c>
    </row>
    <row r="267" spans="2:22">
      <c r="B267" s="53">
        <v>41347.489583333219</v>
      </c>
      <c r="C267" s="46">
        <v>108.39</v>
      </c>
      <c r="D267" s="46">
        <v>122.57</v>
      </c>
      <c r="E267" s="46">
        <v>122.23</v>
      </c>
      <c r="F267" s="46">
        <v>190.05</v>
      </c>
      <c r="G267" s="46">
        <v>469.11</v>
      </c>
      <c r="H267" s="46">
        <v>155.68</v>
      </c>
      <c r="I267" s="46">
        <v>140.18</v>
      </c>
      <c r="J267" s="46">
        <v>169.44</v>
      </c>
      <c r="K267" s="46">
        <v>115.45</v>
      </c>
      <c r="L267" s="46">
        <v>232.75</v>
      </c>
      <c r="M267" s="284">
        <f t="shared" si="36"/>
        <v>108.39</v>
      </c>
      <c r="N267" s="284">
        <f t="shared" si="37"/>
        <v>122.57</v>
      </c>
      <c r="O267" s="284">
        <f t="shared" si="38"/>
        <v>122.23</v>
      </c>
      <c r="P267" s="284">
        <f t="shared" si="39"/>
        <v>190.05</v>
      </c>
      <c r="Q267" s="284">
        <f t="shared" si="40"/>
        <v>469.11</v>
      </c>
      <c r="R267" s="284">
        <f t="shared" si="41"/>
        <v>155.68</v>
      </c>
      <c r="S267" s="284">
        <f t="shared" si="42"/>
        <v>140.18</v>
      </c>
      <c r="T267" s="284">
        <f t="shared" si="43"/>
        <v>169.44</v>
      </c>
      <c r="U267" s="284">
        <f t="shared" si="44"/>
        <v>115.45</v>
      </c>
      <c r="V267" s="284">
        <f t="shared" si="45"/>
        <v>232.75</v>
      </c>
    </row>
    <row r="268" spans="2:22">
      <c r="B268" s="53">
        <v>41347.499999999884</v>
      </c>
      <c r="C268" s="46">
        <v>128.35</v>
      </c>
      <c r="D268" s="46">
        <v>120.36</v>
      </c>
      <c r="E268" s="46">
        <v>122.81</v>
      </c>
      <c r="F268" s="46">
        <v>191.65</v>
      </c>
      <c r="G268" s="46">
        <v>465.62</v>
      </c>
      <c r="H268" s="46">
        <v>154.81</v>
      </c>
      <c r="I268" s="46">
        <v>138.26</v>
      </c>
      <c r="J268" s="46">
        <v>169.64</v>
      </c>
      <c r="K268" s="46">
        <v>112.73</v>
      </c>
      <c r="L268" s="46">
        <v>237.11</v>
      </c>
      <c r="M268" s="284">
        <f t="shared" si="36"/>
        <v>128.35</v>
      </c>
      <c r="N268" s="284">
        <f t="shared" si="37"/>
        <v>120.36</v>
      </c>
      <c r="O268" s="284">
        <f t="shared" si="38"/>
        <v>122.81</v>
      </c>
      <c r="P268" s="284">
        <f t="shared" si="39"/>
        <v>191.65</v>
      </c>
      <c r="Q268" s="284">
        <f t="shared" si="40"/>
        <v>465.62</v>
      </c>
      <c r="R268" s="284">
        <f t="shared" si="41"/>
        <v>154.81</v>
      </c>
      <c r="S268" s="284">
        <f t="shared" si="42"/>
        <v>138.26</v>
      </c>
      <c r="T268" s="284">
        <f t="shared" si="43"/>
        <v>169.64</v>
      </c>
      <c r="U268" s="284">
        <f t="shared" si="44"/>
        <v>112.73</v>
      </c>
      <c r="V268" s="284">
        <f t="shared" si="45"/>
        <v>237.11</v>
      </c>
    </row>
    <row r="269" spans="2:22">
      <c r="B269" s="53">
        <v>41347.510416666548</v>
      </c>
      <c r="C269" s="46">
        <v>81.23</v>
      </c>
      <c r="D269" s="46">
        <v>121.9</v>
      </c>
      <c r="E269" s="46">
        <v>122.93</v>
      </c>
      <c r="F269" s="46">
        <v>191.84</v>
      </c>
      <c r="G269" s="46">
        <v>464.81</v>
      </c>
      <c r="H269" s="46">
        <v>153.66999999999999</v>
      </c>
      <c r="I269" s="46">
        <v>137.91999999999999</v>
      </c>
      <c r="J269" s="46">
        <v>168.41</v>
      </c>
      <c r="K269" s="46">
        <v>110.53</v>
      </c>
      <c r="L269" s="46">
        <v>239.17</v>
      </c>
      <c r="M269" s="284">
        <f t="shared" si="36"/>
        <v>81.23</v>
      </c>
      <c r="N269" s="284">
        <f t="shared" si="37"/>
        <v>121.9</v>
      </c>
      <c r="O269" s="284">
        <f t="shared" si="38"/>
        <v>122.93</v>
      </c>
      <c r="P269" s="284">
        <f t="shared" si="39"/>
        <v>191.84</v>
      </c>
      <c r="Q269" s="284">
        <f t="shared" si="40"/>
        <v>464.81</v>
      </c>
      <c r="R269" s="284">
        <f t="shared" si="41"/>
        <v>153.66999999999999</v>
      </c>
      <c r="S269" s="284">
        <f t="shared" si="42"/>
        <v>137.91999999999999</v>
      </c>
      <c r="T269" s="284">
        <f t="shared" si="43"/>
        <v>168.41</v>
      </c>
      <c r="U269" s="284">
        <f t="shared" si="44"/>
        <v>110.53</v>
      </c>
      <c r="V269" s="284">
        <f t="shared" si="45"/>
        <v>239.17</v>
      </c>
    </row>
    <row r="270" spans="2:22">
      <c r="B270" s="53">
        <v>41347.520833333212</v>
      </c>
      <c r="C270" s="46">
        <v>115.93</v>
      </c>
      <c r="D270" s="46">
        <v>122.46</v>
      </c>
      <c r="E270" s="46">
        <v>122.2</v>
      </c>
      <c r="F270" s="46">
        <v>190.85</v>
      </c>
      <c r="G270" s="46">
        <v>465.38</v>
      </c>
      <c r="H270" s="46">
        <v>153.47</v>
      </c>
      <c r="I270" s="46">
        <v>138.44</v>
      </c>
      <c r="J270" s="46">
        <v>169.81</v>
      </c>
      <c r="K270" s="46">
        <v>113.38</v>
      </c>
      <c r="L270" s="46">
        <v>235.38</v>
      </c>
      <c r="M270" s="284">
        <f t="shared" si="36"/>
        <v>115.93</v>
      </c>
      <c r="N270" s="284">
        <f t="shared" si="37"/>
        <v>122.46</v>
      </c>
      <c r="O270" s="284">
        <f t="shared" si="38"/>
        <v>122.2</v>
      </c>
      <c r="P270" s="284">
        <f t="shared" si="39"/>
        <v>190.85</v>
      </c>
      <c r="Q270" s="284">
        <f t="shared" si="40"/>
        <v>465.38</v>
      </c>
      <c r="R270" s="284">
        <f t="shared" si="41"/>
        <v>153.47</v>
      </c>
      <c r="S270" s="284">
        <f t="shared" si="42"/>
        <v>138.44</v>
      </c>
      <c r="T270" s="284">
        <f t="shared" si="43"/>
        <v>169.81</v>
      </c>
      <c r="U270" s="284">
        <f t="shared" si="44"/>
        <v>113.38</v>
      </c>
      <c r="V270" s="284">
        <f t="shared" si="45"/>
        <v>235.38</v>
      </c>
    </row>
    <row r="271" spans="2:22">
      <c r="B271" s="53">
        <v>41347.531249999876</v>
      </c>
      <c r="C271" s="46">
        <v>130.26</v>
      </c>
      <c r="D271" s="46">
        <v>123.6</v>
      </c>
      <c r="E271" s="46">
        <v>124.27</v>
      </c>
      <c r="F271" s="46">
        <v>189.89</v>
      </c>
      <c r="G271" s="46">
        <v>465.4</v>
      </c>
      <c r="H271" s="46">
        <v>154.1</v>
      </c>
      <c r="I271" s="46">
        <v>138.22999999999999</v>
      </c>
      <c r="J271" s="46">
        <v>165.92</v>
      </c>
      <c r="K271" s="46">
        <v>113.82</v>
      </c>
      <c r="L271" s="46">
        <v>236.32</v>
      </c>
      <c r="M271" s="284">
        <f t="shared" si="36"/>
        <v>130.26</v>
      </c>
      <c r="N271" s="284">
        <f t="shared" si="37"/>
        <v>123.6</v>
      </c>
      <c r="O271" s="284">
        <f t="shared" si="38"/>
        <v>124.27</v>
      </c>
      <c r="P271" s="284">
        <f t="shared" si="39"/>
        <v>189.89</v>
      </c>
      <c r="Q271" s="284">
        <f t="shared" si="40"/>
        <v>465.4</v>
      </c>
      <c r="R271" s="284">
        <f t="shared" si="41"/>
        <v>154.1</v>
      </c>
      <c r="S271" s="284">
        <f t="shared" si="42"/>
        <v>138.22999999999999</v>
      </c>
      <c r="T271" s="284">
        <f t="shared" si="43"/>
        <v>165.92</v>
      </c>
      <c r="U271" s="284">
        <f t="shared" si="44"/>
        <v>113.82</v>
      </c>
      <c r="V271" s="284">
        <f t="shared" si="45"/>
        <v>236.32</v>
      </c>
    </row>
    <row r="272" spans="2:22">
      <c r="B272" s="53">
        <v>41347.541666666541</v>
      </c>
      <c r="C272" s="46">
        <v>92.24</v>
      </c>
      <c r="D272" s="46">
        <v>124.09</v>
      </c>
      <c r="E272" s="46">
        <v>124.59</v>
      </c>
      <c r="F272" s="46">
        <v>190.62</v>
      </c>
      <c r="G272" s="46">
        <v>464.42</v>
      </c>
      <c r="H272" s="46">
        <v>155.41</v>
      </c>
      <c r="I272" s="46">
        <v>139</v>
      </c>
      <c r="J272" s="46">
        <v>149.55000000000001</v>
      </c>
      <c r="K272" s="46">
        <v>110.89</v>
      </c>
      <c r="L272" s="46">
        <v>234.88</v>
      </c>
      <c r="M272" s="284">
        <f t="shared" si="36"/>
        <v>92.24</v>
      </c>
      <c r="N272" s="284">
        <f t="shared" si="37"/>
        <v>124.09</v>
      </c>
      <c r="O272" s="284">
        <f t="shared" si="38"/>
        <v>124.59</v>
      </c>
      <c r="P272" s="284">
        <f t="shared" si="39"/>
        <v>190.62</v>
      </c>
      <c r="Q272" s="284">
        <f t="shared" si="40"/>
        <v>464.42</v>
      </c>
      <c r="R272" s="284">
        <f t="shared" si="41"/>
        <v>155.41</v>
      </c>
      <c r="S272" s="284">
        <f t="shared" si="42"/>
        <v>139</v>
      </c>
      <c r="T272" s="284">
        <f t="shared" si="43"/>
        <v>149.55000000000001</v>
      </c>
      <c r="U272" s="284">
        <f t="shared" si="44"/>
        <v>110.89</v>
      </c>
      <c r="V272" s="284">
        <f t="shared" si="45"/>
        <v>234.88</v>
      </c>
    </row>
    <row r="273" spans="2:22">
      <c r="B273" s="53">
        <v>41347.552083333205</v>
      </c>
      <c r="C273" s="46">
        <v>124.9</v>
      </c>
      <c r="D273" s="46">
        <v>123.93</v>
      </c>
      <c r="E273" s="46">
        <v>122.09</v>
      </c>
      <c r="F273" s="46">
        <v>187.23</v>
      </c>
      <c r="G273" s="46">
        <v>463.09</v>
      </c>
      <c r="H273" s="46">
        <v>154.63</v>
      </c>
      <c r="I273" s="46">
        <v>92.76</v>
      </c>
      <c r="J273" s="46">
        <v>146.96</v>
      </c>
      <c r="K273" s="46">
        <v>109.93</v>
      </c>
      <c r="L273" s="46">
        <v>234.52</v>
      </c>
      <c r="M273" s="284">
        <f t="shared" si="36"/>
        <v>124.9</v>
      </c>
      <c r="N273" s="284">
        <f t="shared" si="37"/>
        <v>123.93</v>
      </c>
      <c r="O273" s="284">
        <f t="shared" si="38"/>
        <v>122.09</v>
      </c>
      <c r="P273" s="284">
        <f t="shared" si="39"/>
        <v>187.23</v>
      </c>
      <c r="Q273" s="284">
        <f t="shared" si="40"/>
        <v>463.09</v>
      </c>
      <c r="R273" s="284">
        <f t="shared" si="41"/>
        <v>154.63</v>
      </c>
      <c r="S273" s="284">
        <f t="shared" si="42"/>
        <v>92.76</v>
      </c>
      <c r="T273" s="284">
        <f t="shared" si="43"/>
        <v>146.96</v>
      </c>
      <c r="U273" s="284">
        <f t="shared" si="44"/>
        <v>109.93</v>
      </c>
      <c r="V273" s="284">
        <f t="shared" si="45"/>
        <v>234.52</v>
      </c>
    </row>
    <row r="274" spans="2:22">
      <c r="B274" s="53">
        <v>41347.562499999869</v>
      </c>
      <c r="C274" s="46">
        <v>150.4</v>
      </c>
      <c r="D274" s="46">
        <v>120.94</v>
      </c>
      <c r="E274" s="46">
        <v>118.95</v>
      </c>
      <c r="F274" s="46">
        <v>184.74</v>
      </c>
      <c r="G274" s="46">
        <v>458.36</v>
      </c>
      <c r="H274" s="46">
        <v>157.33000000000001</v>
      </c>
      <c r="I274" s="46">
        <v>97.99</v>
      </c>
      <c r="J274" s="46">
        <v>148.36000000000001</v>
      </c>
      <c r="K274" s="46">
        <v>108.99</v>
      </c>
      <c r="L274" s="46">
        <v>227.44</v>
      </c>
      <c r="M274" s="284">
        <f t="shared" si="36"/>
        <v>150.4</v>
      </c>
      <c r="N274" s="284">
        <f t="shared" si="37"/>
        <v>120.94</v>
      </c>
      <c r="O274" s="284">
        <f t="shared" si="38"/>
        <v>118.95</v>
      </c>
      <c r="P274" s="284">
        <f t="shared" si="39"/>
        <v>184.74</v>
      </c>
      <c r="Q274" s="284">
        <f t="shared" si="40"/>
        <v>458.36</v>
      </c>
      <c r="R274" s="284">
        <f t="shared" si="41"/>
        <v>157.33000000000001</v>
      </c>
      <c r="S274" s="284">
        <f t="shared" si="42"/>
        <v>97.99</v>
      </c>
      <c r="T274" s="284">
        <f t="shared" si="43"/>
        <v>148.36000000000001</v>
      </c>
      <c r="U274" s="284">
        <f t="shared" si="44"/>
        <v>108.99</v>
      </c>
      <c r="V274" s="284">
        <f t="shared" si="45"/>
        <v>227.44</v>
      </c>
    </row>
    <row r="275" spans="2:22">
      <c r="B275" s="53">
        <v>41347.572916666533</v>
      </c>
      <c r="C275" s="46">
        <v>70.36</v>
      </c>
      <c r="D275" s="46">
        <v>120.84</v>
      </c>
      <c r="E275" s="46">
        <v>119.84</v>
      </c>
      <c r="F275" s="46">
        <v>184.56</v>
      </c>
      <c r="G275" s="46">
        <v>460.04</v>
      </c>
      <c r="H275" s="46">
        <v>158.94999999999999</v>
      </c>
      <c r="I275" s="46">
        <v>128.35</v>
      </c>
      <c r="J275" s="46">
        <v>148.61000000000001</v>
      </c>
      <c r="K275" s="46">
        <v>112.3</v>
      </c>
      <c r="L275" s="46">
        <v>224.87</v>
      </c>
      <c r="M275" s="284">
        <f t="shared" si="36"/>
        <v>70.36</v>
      </c>
      <c r="N275" s="284">
        <f t="shared" si="37"/>
        <v>120.84</v>
      </c>
      <c r="O275" s="284">
        <f t="shared" si="38"/>
        <v>119.84</v>
      </c>
      <c r="P275" s="284">
        <f t="shared" si="39"/>
        <v>184.56</v>
      </c>
      <c r="Q275" s="284">
        <f t="shared" si="40"/>
        <v>460.04</v>
      </c>
      <c r="R275" s="284">
        <f t="shared" si="41"/>
        <v>158.94999999999999</v>
      </c>
      <c r="S275" s="284">
        <f t="shared" si="42"/>
        <v>128.35</v>
      </c>
      <c r="T275" s="284">
        <f t="shared" si="43"/>
        <v>148.61000000000001</v>
      </c>
      <c r="U275" s="284">
        <f t="shared" si="44"/>
        <v>112.3</v>
      </c>
      <c r="V275" s="284">
        <f t="shared" si="45"/>
        <v>224.87</v>
      </c>
    </row>
    <row r="276" spans="2:22">
      <c r="B276" s="53">
        <v>41347.583333333198</v>
      </c>
      <c r="C276" s="46">
        <v>130.58000000000001</v>
      </c>
      <c r="D276" s="46">
        <v>121.16</v>
      </c>
      <c r="E276" s="46">
        <v>119.36</v>
      </c>
      <c r="F276" s="46">
        <v>184.75</v>
      </c>
      <c r="G276" s="46">
        <v>457.38</v>
      </c>
      <c r="H276" s="46">
        <v>159.21</v>
      </c>
      <c r="I276" s="46">
        <v>135.78</v>
      </c>
      <c r="J276" s="46">
        <v>149.65</v>
      </c>
      <c r="K276" s="46">
        <v>111.31</v>
      </c>
      <c r="L276" s="46">
        <v>228.08</v>
      </c>
      <c r="M276" s="284">
        <f t="shared" si="36"/>
        <v>130.58000000000001</v>
      </c>
      <c r="N276" s="284">
        <f t="shared" si="37"/>
        <v>121.16</v>
      </c>
      <c r="O276" s="284">
        <f t="shared" si="38"/>
        <v>119.36</v>
      </c>
      <c r="P276" s="284">
        <f t="shared" si="39"/>
        <v>184.75</v>
      </c>
      <c r="Q276" s="284">
        <f t="shared" si="40"/>
        <v>457.38</v>
      </c>
      <c r="R276" s="284">
        <f t="shared" si="41"/>
        <v>159.21</v>
      </c>
      <c r="S276" s="284">
        <f t="shared" si="42"/>
        <v>135.78</v>
      </c>
      <c r="T276" s="284">
        <f t="shared" si="43"/>
        <v>149.65</v>
      </c>
      <c r="U276" s="284">
        <f t="shared" si="44"/>
        <v>111.31</v>
      </c>
      <c r="V276" s="284">
        <f t="shared" si="45"/>
        <v>228.08</v>
      </c>
    </row>
    <row r="277" spans="2:22">
      <c r="B277" s="53">
        <v>41347.593749999862</v>
      </c>
      <c r="C277" s="46">
        <v>134</v>
      </c>
      <c r="D277" s="46">
        <v>122.46</v>
      </c>
      <c r="E277" s="46">
        <v>119.78</v>
      </c>
      <c r="F277" s="46">
        <v>181.83</v>
      </c>
      <c r="G277" s="46">
        <v>457.32</v>
      </c>
      <c r="H277" s="46">
        <v>158.11000000000001</v>
      </c>
      <c r="I277" s="46">
        <v>138.86000000000001</v>
      </c>
      <c r="J277" s="46">
        <v>162.16999999999999</v>
      </c>
      <c r="K277" s="46">
        <v>110.52</v>
      </c>
      <c r="L277" s="46">
        <v>229.74</v>
      </c>
      <c r="M277" s="284">
        <f t="shared" si="36"/>
        <v>134</v>
      </c>
      <c r="N277" s="284">
        <f t="shared" si="37"/>
        <v>122.46</v>
      </c>
      <c r="O277" s="284">
        <f t="shared" si="38"/>
        <v>119.78</v>
      </c>
      <c r="P277" s="284">
        <f t="shared" si="39"/>
        <v>181.83</v>
      </c>
      <c r="Q277" s="284">
        <f t="shared" si="40"/>
        <v>457.32</v>
      </c>
      <c r="R277" s="284">
        <f t="shared" si="41"/>
        <v>158.11000000000001</v>
      </c>
      <c r="S277" s="284">
        <f t="shared" si="42"/>
        <v>138.86000000000001</v>
      </c>
      <c r="T277" s="284">
        <f t="shared" si="43"/>
        <v>162.16999999999999</v>
      </c>
      <c r="U277" s="284">
        <f t="shared" si="44"/>
        <v>110.52</v>
      </c>
      <c r="V277" s="284">
        <f t="shared" si="45"/>
        <v>229.74</v>
      </c>
    </row>
    <row r="278" spans="2:22">
      <c r="B278" s="53">
        <v>41347.604166666526</v>
      </c>
      <c r="C278" s="46">
        <v>94.82</v>
      </c>
      <c r="D278" s="46">
        <v>122.99</v>
      </c>
      <c r="E278" s="46">
        <v>120.88</v>
      </c>
      <c r="F278" s="46">
        <v>181.9</v>
      </c>
      <c r="G278" s="46">
        <v>465.14</v>
      </c>
      <c r="H278" s="46">
        <v>158.30000000000001</v>
      </c>
      <c r="I278" s="46">
        <v>139.22</v>
      </c>
      <c r="J278" s="46">
        <v>171.12</v>
      </c>
      <c r="K278" s="46">
        <v>105.26</v>
      </c>
      <c r="L278" s="46">
        <v>228.11</v>
      </c>
      <c r="M278" s="284">
        <f t="shared" si="36"/>
        <v>94.82</v>
      </c>
      <c r="N278" s="284">
        <f t="shared" si="37"/>
        <v>122.99</v>
      </c>
      <c r="O278" s="284">
        <f t="shared" si="38"/>
        <v>120.88</v>
      </c>
      <c r="P278" s="284">
        <f t="shared" si="39"/>
        <v>181.9</v>
      </c>
      <c r="Q278" s="284">
        <f t="shared" si="40"/>
        <v>465.14</v>
      </c>
      <c r="R278" s="284">
        <f t="shared" si="41"/>
        <v>158.30000000000001</v>
      </c>
      <c r="S278" s="284">
        <f t="shared" si="42"/>
        <v>139.22</v>
      </c>
      <c r="T278" s="284">
        <f t="shared" si="43"/>
        <v>171.12</v>
      </c>
      <c r="U278" s="284">
        <f t="shared" si="44"/>
        <v>105.26</v>
      </c>
      <c r="V278" s="284">
        <f t="shared" si="45"/>
        <v>228.11</v>
      </c>
    </row>
    <row r="279" spans="2:22">
      <c r="B279" s="53">
        <v>41347.61458333319</v>
      </c>
      <c r="C279" s="46">
        <v>135.57</v>
      </c>
      <c r="D279" s="46">
        <v>122.74</v>
      </c>
      <c r="E279" s="46">
        <v>121.69</v>
      </c>
      <c r="F279" s="46">
        <v>183.41</v>
      </c>
      <c r="G279" s="46">
        <v>462.14</v>
      </c>
      <c r="H279" s="46">
        <v>157.26</v>
      </c>
      <c r="I279" s="46">
        <v>137.88999999999999</v>
      </c>
      <c r="J279" s="46">
        <v>171.1</v>
      </c>
      <c r="K279" s="46">
        <v>108.17</v>
      </c>
      <c r="L279" s="46">
        <v>227.8</v>
      </c>
      <c r="M279" s="284">
        <f t="shared" si="36"/>
        <v>135.57</v>
      </c>
      <c r="N279" s="284">
        <f t="shared" si="37"/>
        <v>122.74</v>
      </c>
      <c r="O279" s="284">
        <f t="shared" si="38"/>
        <v>121.69</v>
      </c>
      <c r="P279" s="284">
        <f t="shared" si="39"/>
        <v>183.41</v>
      </c>
      <c r="Q279" s="284">
        <f t="shared" si="40"/>
        <v>462.14</v>
      </c>
      <c r="R279" s="284">
        <f t="shared" si="41"/>
        <v>157.26</v>
      </c>
      <c r="S279" s="284">
        <f t="shared" si="42"/>
        <v>137.88999999999999</v>
      </c>
      <c r="T279" s="284">
        <f t="shared" si="43"/>
        <v>171.1</v>
      </c>
      <c r="U279" s="284">
        <f t="shared" si="44"/>
        <v>108.17</v>
      </c>
      <c r="V279" s="284">
        <f t="shared" si="45"/>
        <v>227.8</v>
      </c>
    </row>
    <row r="280" spans="2:22">
      <c r="B280" s="53">
        <v>41347.624999999854</v>
      </c>
      <c r="C280" s="46">
        <v>94.7</v>
      </c>
      <c r="D280" s="46">
        <v>120.29</v>
      </c>
      <c r="E280" s="46">
        <v>121.62</v>
      </c>
      <c r="F280" s="46">
        <v>183.19</v>
      </c>
      <c r="G280" s="46">
        <v>462.52</v>
      </c>
      <c r="H280" s="46">
        <v>157.74</v>
      </c>
      <c r="I280" s="46">
        <v>136.49</v>
      </c>
      <c r="J280" s="46">
        <v>170.22</v>
      </c>
      <c r="K280" s="46">
        <v>110.03</v>
      </c>
      <c r="L280" s="46">
        <v>236.29</v>
      </c>
      <c r="M280" s="284">
        <f t="shared" si="36"/>
        <v>94.7</v>
      </c>
      <c r="N280" s="284">
        <f t="shared" si="37"/>
        <v>120.29</v>
      </c>
      <c r="O280" s="284">
        <f t="shared" si="38"/>
        <v>121.62</v>
      </c>
      <c r="P280" s="284">
        <f t="shared" si="39"/>
        <v>183.19</v>
      </c>
      <c r="Q280" s="284">
        <f t="shared" si="40"/>
        <v>462.52</v>
      </c>
      <c r="R280" s="284">
        <f t="shared" si="41"/>
        <v>157.74</v>
      </c>
      <c r="S280" s="284">
        <f t="shared" si="42"/>
        <v>136.49</v>
      </c>
      <c r="T280" s="284">
        <f t="shared" si="43"/>
        <v>170.22</v>
      </c>
      <c r="U280" s="284">
        <f t="shared" si="44"/>
        <v>110.03</v>
      </c>
      <c r="V280" s="284">
        <f t="shared" si="45"/>
        <v>236.29</v>
      </c>
    </row>
    <row r="281" spans="2:22">
      <c r="B281" s="53">
        <v>41347.635416666519</v>
      </c>
      <c r="C281" s="46">
        <v>117.47</v>
      </c>
      <c r="D281" s="46">
        <v>121.43</v>
      </c>
      <c r="E281" s="46">
        <v>121.29</v>
      </c>
      <c r="F281" s="46">
        <v>185.02</v>
      </c>
      <c r="G281" s="46">
        <v>474.66</v>
      </c>
      <c r="H281" s="46">
        <v>157.96</v>
      </c>
      <c r="I281" s="46">
        <v>139.52000000000001</v>
      </c>
      <c r="J281" s="46">
        <v>170</v>
      </c>
      <c r="K281" s="46">
        <v>109.85</v>
      </c>
      <c r="L281" s="46">
        <v>240.72</v>
      </c>
      <c r="M281" s="284">
        <f t="shared" si="36"/>
        <v>117.47</v>
      </c>
      <c r="N281" s="284">
        <f t="shared" si="37"/>
        <v>121.43</v>
      </c>
      <c r="O281" s="284">
        <f t="shared" si="38"/>
        <v>121.29</v>
      </c>
      <c r="P281" s="284">
        <f t="shared" si="39"/>
        <v>185.02</v>
      </c>
      <c r="Q281" s="284">
        <f t="shared" si="40"/>
        <v>474.66</v>
      </c>
      <c r="R281" s="284">
        <f t="shared" si="41"/>
        <v>157.96</v>
      </c>
      <c r="S281" s="284">
        <f t="shared" si="42"/>
        <v>139.52000000000001</v>
      </c>
      <c r="T281" s="284">
        <f t="shared" si="43"/>
        <v>170</v>
      </c>
      <c r="U281" s="284">
        <f t="shared" si="44"/>
        <v>109.85</v>
      </c>
      <c r="V281" s="284">
        <f t="shared" si="45"/>
        <v>240.72</v>
      </c>
    </row>
    <row r="282" spans="2:22">
      <c r="B282" s="53">
        <v>41347.645833333183</v>
      </c>
      <c r="C282" s="46">
        <v>149.66999999999999</v>
      </c>
      <c r="D282" s="46">
        <v>121.5</v>
      </c>
      <c r="E282" s="46">
        <v>122.18</v>
      </c>
      <c r="F282" s="46">
        <v>187.14</v>
      </c>
      <c r="G282" s="46">
        <v>474.01</v>
      </c>
      <c r="H282" s="46">
        <v>161.4</v>
      </c>
      <c r="I282" s="46">
        <v>139.46</v>
      </c>
      <c r="J282" s="46">
        <v>169.68</v>
      </c>
      <c r="K282" s="46">
        <v>108.4</v>
      </c>
      <c r="L282" s="46">
        <v>245.65</v>
      </c>
      <c r="M282" s="284">
        <f t="shared" si="36"/>
        <v>149.66999999999999</v>
      </c>
      <c r="N282" s="284">
        <f t="shared" si="37"/>
        <v>121.5</v>
      </c>
      <c r="O282" s="284">
        <f t="shared" si="38"/>
        <v>122.18</v>
      </c>
      <c r="P282" s="284">
        <f t="shared" si="39"/>
        <v>187.14</v>
      </c>
      <c r="Q282" s="284">
        <f t="shared" si="40"/>
        <v>474.01</v>
      </c>
      <c r="R282" s="284">
        <f t="shared" si="41"/>
        <v>161.4</v>
      </c>
      <c r="S282" s="284">
        <f t="shared" si="42"/>
        <v>139.46</v>
      </c>
      <c r="T282" s="284">
        <f t="shared" si="43"/>
        <v>169.68</v>
      </c>
      <c r="U282" s="284">
        <f t="shared" si="44"/>
        <v>108.4</v>
      </c>
      <c r="V282" s="284">
        <f t="shared" si="45"/>
        <v>245.65</v>
      </c>
    </row>
    <row r="283" spans="2:22">
      <c r="B283" s="53">
        <v>41347.656249999847</v>
      </c>
      <c r="C283" s="46">
        <v>80.540000000000006</v>
      </c>
      <c r="D283" s="46">
        <v>120.9</v>
      </c>
      <c r="E283" s="46">
        <v>120.15</v>
      </c>
      <c r="F283" s="46">
        <v>187.38</v>
      </c>
      <c r="G283" s="46">
        <v>475.71</v>
      </c>
      <c r="H283" s="46">
        <v>169.3</v>
      </c>
      <c r="I283" s="46">
        <v>140.58000000000001</v>
      </c>
      <c r="J283" s="46">
        <v>169.28</v>
      </c>
      <c r="K283" s="46">
        <v>108.73</v>
      </c>
      <c r="L283" s="46">
        <v>244.41</v>
      </c>
      <c r="M283" s="284">
        <f t="shared" si="36"/>
        <v>80.540000000000006</v>
      </c>
      <c r="N283" s="284">
        <f t="shared" si="37"/>
        <v>120.9</v>
      </c>
      <c r="O283" s="284">
        <f t="shared" si="38"/>
        <v>120.15</v>
      </c>
      <c r="P283" s="284">
        <f t="shared" si="39"/>
        <v>187.38</v>
      </c>
      <c r="Q283" s="284">
        <f t="shared" si="40"/>
        <v>475.71</v>
      </c>
      <c r="R283" s="284">
        <f t="shared" si="41"/>
        <v>169.3</v>
      </c>
      <c r="S283" s="284">
        <f t="shared" si="42"/>
        <v>140.58000000000001</v>
      </c>
      <c r="T283" s="284">
        <f t="shared" si="43"/>
        <v>169.28</v>
      </c>
      <c r="U283" s="284">
        <f t="shared" si="44"/>
        <v>108.73</v>
      </c>
      <c r="V283" s="284">
        <f t="shared" si="45"/>
        <v>244.41</v>
      </c>
    </row>
    <row r="284" spans="2:22">
      <c r="B284" s="53">
        <v>41347.666666666511</v>
      </c>
      <c r="C284" s="46">
        <v>124.74</v>
      </c>
      <c r="D284" s="46">
        <v>122.46</v>
      </c>
      <c r="E284" s="46">
        <v>123.14</v>
      </c>
      <c r="F284" s="46">
        <v>187.72</v>
      </c>
      <c r="G284" s="46">
        <v>479.14</v>
      </c>
      <c r="H284" s="46">
        <v>162.34</v>
      </c>
      <c r="I284" s="46">
        <v>139.61000000000001</v>
      </c>
      <c r="J284" s="46">
        <v>168.62</v>
      </c>
      <c r="K284" s="46">
        <v>109.65</v>
      </c>
      <c r="L284" s="46">
        <v>246.08</v>
      </c>
      <c r="M284" s="284">
        <f t="shared" si="36"/>
        <v>124.74</v>
      </c>
      <c r="N284" s="284">
        <f t="shared" si="37"/>
        <v>122.46</v>
      </c>
      <c r="O284" s="284">
        <f t="shared" si="38"/>
        <v>123.14</v>
      </c>
      <c r="P284" s="284">
        <f t="shared" si="39"/>
        <v>187.72</v>
      </c>
      <c r="Q284" s="284">
        <f t="shared" si="40"/>
        <v>479.14</v>
      </c>
      <c r="R284" s="284">
        <f t="shared" si="41"/>
        <v>162.34</v>
      </c>
      <c r="S284" s="284">
        <f t="shared" si="42"/>
        <v>139.61000000000001</v>
      </c>
      <c r="T284" s="284">
        <f t="shared" si="43"/>
        <v>168.62</v>
      </c>
      <c r="U284" s="284">
        <f t="shared" si="44"/>
        <v>109.65</v>
      </c>
      <c r="V284" s="284">
        <f t="shared" si="45"/>
        <v>246.08</v>
      </c>
    </row>
    <row r="285" spans="2:22">
      <c r="B285" s="53">
        <v>41347.677083333176</v>
      </c>
      <c r="C285" s="46">
        <v>136.16999999999999</v>
      </c>
      <c r="D285" s="46">
        <v>124.21</v>
      </c>
      <c r="E285" s="46">
        <v>124.7</v>
      </c>
      <c r="F285" s="46">
        <v>187.39</v>
      </c>
      <c r="G285" s="46">
        <v>482.23</v>
      </c>
      <c r="H285" s="46">
        <v>165.08</v>
      </c>
      <c r="I285" s="46">
        <v>138.44</v>
      </c>
      <c r="J285" s="46">
        <v>168.88</v>
      </c>
      <c r="K285" s="46">
        <v>106.94</v>
      </c>
      <c r="L285" s="46">
        <v>246.86</v>
      </c>
      <c r="M285" s="284">
        <f t="shared" si="36"/>
        <v>136.16999999999999</v>
      </c>
      <c r="N285" s="284">
        <f t="shared" si="37"/>
        <v>124.21</v>
      </c>
      <c r="O285" s="284">
        <f t="shared" si="38"/>
        <v>124.7</v>
      </c>
      <c r="P285" s="284">
        <f t="shared" si="39"/>
        <v>187.39</v>
      </c>
      <c r="Q285" s="284">
        <f t="shared" si="40"/>
        <v>482.23</v>
      </c>
      <c r="R285" s="284">
        <f t="shared" si="41"/>
        <v>165.08</v>
      </c>
      <c r="S285" s="284">
        <f t="shared" si="42"/>
        <v>138.44</v>
      </c>
      <c r="T285" s="284">
        <f t="shared" si="43"/>
        <v>168.88</v>
      </c>
      <c r="U285" s="284">
        <f t="shared" si="44"/>
        <v>106.94</v>
      </c>
      <c r="V285" s="284">
        <f t="shared" si="45"/>
        <v>246.86</v>
      </c>
    </row>
    <row r="286" spans="2:22">
      <c r="B286" s="53">
        <v>41347.68749999984</v>
      </c>
      <c r="C286" s="46">
        <v>41.94</v>
      </c>
      <c r="D286" s="46">
        <v>125.18</v>
      </c>
      <c r="E286" s="46">
        <v>123.89</v>
      </c>
      <c r="F286" s="46">
        <v>187.45</v>
      </c>
      <c r="G286" s="46">
        <v>481.97</v>
      </c>
      <c r="H286" s="46">
        <v>178.31</v>
      </c>
      <c r="I286" s="46">
        <v>138.33000000000001</v>
      </c>
      <c r="J286" s="46">
        <v>169.61</v>
      </c>
      <c r="K286" s="46">
        <v>104.28</v>
      </c>
      <c r="L286" s="46">
        <v>249.84</v>
      </c>
      <c r="M286" s="284">
        <f t="shared" ref="M286:M316" si="46">+IF(M$220,C286)</f>
        <v>41.94</v>
      </c>
      <c r="N286" s="284">
        <f t="shared" ref="N286:N316" si="47">+IF(N$220,D286)</f>
        <v>125.18</v>
      </c>
      <c r="O286" s="284">
        <f t="shared" ref="O286:O316" si="48">+IF(O$220,E286)</f>
        <v>123.89</v>
      </c>
      <c r="P286" s="284">
        <f t="shared" ref="P286:P316" si="49">+IF(P$220,F286)</f>
        <v>187.45</v>
      </c>
      <c r="Q286" s="284">
        <f t="shared" ref="Q286:Q316" si="50">+IF(Q$220,G286)</f>
        <v>481.97</v>
      </c>
      <c r="R286" s="284">
        <f t="shared" ref="R286:R316" si="51">+IF(R$220,H286)</f>
        <v>178.31</v>
      </c>
      <c r="S286" s="284">
        <f t="shared" ref="S286:S316" si="52">+IF(S$220,I286)</f>
        <v>138.33000000000001</v>
      </c>
      <c r="T286" s="284">
        <f t="shared" ref="T286:T316" si="53">+IF(T$220,J286)</f>
        <v>169.61</v>
      </c>
      <c r="U286" s="284">
        <f t="shared" ref="U286:U316" si="54">+IF(U$220,K286)</f>
        <v>104.28</v>
      </c>
      <c r="V286" s="284">
        <f t="shared" ref="V286:V316" si="55">+IF(V$220,L286)</f>
        <v>249.84</v>
      </c>
    </row>
    <row r="287" spans="2:22">
      <c r="B287" s="53">
        <v>41347.697916666504</v>
      </c>
      <c r="C287" s="46">
        <v>43.53</v>
      </c>
      <c r="D287" s="46">
        <v>126.17</v>
      </c>
      <c r="E287" s="46">
        <v>124.21</v>
      </c>
      <c r="F287" s="46">
        <v>188.81</v>
      </c>
      <c r="G287" s="46">
        <v>480.78</v>
      </c>
      <c r="H287" s="46">
        <v>184.63</v>
      </c>
      <c r="I287" s="46">
        <v>140.38</v>
      </c>
      <c r="J287" s="46">
        <v>168.97</v>
      </c>
      <c r="K287" s="46">
        <v>103.71</v>
      </c>
      <c r="L287" s="46">
        <v>253.04</v>
      </c>
      <c r="M287" s="284">
        <f t="shared" si="46"/>
        <v>43.53</v>
      </c>
      <c r="N287" s="284">
        <f t="shared" si="47"/>
        <v>126.17</v>
      </c>
      <c r="O287" s="284">
        <f t="shared" si="48"/>
        <v>124.21</v>
      </c>
      <c r="P287" s="284">
        <f t="shared" si="49"/>
        <v>188.81</v>
      </c>
      <c r="Q287" s="284">
        <f t="shared" si="50"/>
        <v>480.78</v>
      </c>
      <c r="R287" s="284">
        <f t="shared" si="51"/>
        <v>184.63</v>
      </c>
      <c r="S287" s="284">
        <f t="shared" si="52"/>
        <v>140.38</v>
      </c>
      <c r="T287" s="284">
        <f t="shared" si="53"/>
        <v>168.97</v>
      </c>
      <c r="U287" s="284">
        <f t="shared" si="54"/>
        <v>103.71</v>
      </c>
      <c r="V287" s="284">
        <f t="shared" si="55"/>
        <v>253.04</v>
      </c>
    </row>
    <row r="288" spans="2:22">
      <c r="B288" s="53">
        <v>41347.708333333168</v>
      </c>
      <c r="C288" s="46">
        <v>59.69</v>
      </c>
      <c r="D288" s="46">
        <v>125.28</v>
      </c>
      <c r="E288" s="46">
        <v>124.8</v>
      </c>
      <c r="F288" s="46">
        <v>188.7</v>
      </c>
      <c r="G288" s="46">
        <v>479.56</v>
      </c>
      <c r="H288" s="46">
        <v>187.49</v>
      </c>
      <c r="I288" s="46">
        <v>142.49</v>
      </c>
      <c r="J288" s="46">
        <v>170.35</v>
      </c>
      <c r="K288" s="46">
        <v>105.02</v>
      </c>
      <c r="L288" s="46">
        <v>264.77999999999997</v>
      </c>
      <c r="M288" s="284">
        <f t="shared" si="46"/>
        <v>59.69</v>
      </c>
      <c r="N288" s="284">
        <f t="shared" si="47"/>
        <v>125.28</v>
      </c>
      <c r="O288" s="284">
        <f t="shared" si="48"/>
        <v>124.8</v>
      </c>
      <c r="P288" s="284">
        <f t="shared" si="49"/>
        <v>188.7</v>
      </c>
      <c r="Q288" s="284">
        <f t="shared" si="50"/>
        <v>479.56</v>
      </c>
      <c r="R288" s="284">
        <f t="shared" si="51"/>
        <v>187.49</v>
      </c>
      <c r="S288" s="284">
        <f t="shared" si="52"/>
        <v>142.49</v>
      </c>
      <c r="T288" s="284">
        <f t="shared" si="53"/>
        <v>170.35</v>
      </c>
      <c r="U288" s="284">
        <f t="shared" si="54"/>
        <v>105.02</v>
      </c>
      <c r="V288" s="284">
        <f t="shared" si="55"/>
        <v>264.77999999999997</v>
      </c>
    </row>
    <row r="289" spans="2:22">
      <c r="B289" s="53">
        <v>41347.718749999833</v>
      </c>
      <c r="C289" s="46">
        <v>111.47</v>
      </c>
      <c r="D289" s="46">
        <v>124.79</v>
      </c>
      <c r="E289" s="46">
        <v>125.65</v>
      </c>
      <c r="F289" s="46">
        <v>187.67</v>
      </c>
      <c r="G289" s="46">
        <v>479.21</v>
      </c>
      <c r="H289" s="46">
        <v>189.19</v>
      </c>
      <c r="I289" s="46">
        <v>141.63</v>
      </c>
      <c r="J289" s="46">
        <v>170.55</v>
      </c>
      <c r="K289" s="46">
        <v>108.7</v>
      </c>
      <c r="L289" s="46">
        <v>268.11</v>
      </c>
      <c r="M289" s="284">
        <f t="shared" si="46"/>
        <v>111.47</v>
      </c>
      <c r="N289" s="284">
        <f t="shared" si="47"/>
        <v>124.79</v>
      </c>
      <c r="O289" s="284">
        <f t="shared" si="48"/>
        <v>125.65</v>
      </c>
      <c r="P289" s="284">
        <f t="shared" si="49"/>
        <v>187.67</v>
      </c>
      <c r="Q289" s="284">
        <f t="shared" si="50"/>
        <v>479.21</v>
      </c>
      <c r="R289" s="284">
        <f t="shared" si="51"/>
        <v>189.19</v>
      </c>
      <c r="S289" s="284">
        <f t="shared" si="52"/>
        <v>141.63</v>
      </c>
      <c r="T289" s="284">
        <f t="shared" si="53"/>
        <v>170.55</v>
      </c>
      <c r="U289" s="284">
        <f t="shared" si="54"/>
        <v>108.7</v>
      </c>
      <c r="V289" s="284">
        <f t="shared" si="55"/>
        <v>268.11</v>
      </c>
    </row>
    <row r="290" spans="2:22">
      <c r="B290" s="53">
        <v>41347.729166666497</v>
      </c>
      <c r="C290" s="46">
        <v>42.03</v>
      </c>
      <c r="D290" s="46">
        <v>123.36</v>
      </c>
      <c r="E290" s="46">
        <v>123.68</v>
      </c>
      <c r="F290" s="46">
        <v>186.45</v>
      </c>
      <c r="G290" s="46">
        <v>480.06</v>
      </c>
      <c r="H290" s="46">
        <v>189.95</v>
      </c>
      <c r="I290" s="46">
        <v>142.69999999999999</v>
      </c>
      <c r="J290" s="46">
        <v>171.58</v>
      </c>
      <c r="K290" s="46">
        <v>110.38</v>
      </c>
      <c r="L290" s="46">
        <v>272.52999999999997</v>
      </c>
      <c r="M290" s="284">
        <f t="shared" si="46"/>
        <v>42.03</v>
      </c>
      <c r="N290" s="284">
        <f t="shared" si="47"/>
        <v>123.36</v>
      </c>
      <c r="O290" s="284">
        <f t="shared" si="48"/>
        <v>123.68</v>
      </c>
      <c r="P290" s="284">
        <f t="shared" si="49"/>
        <v>186.45</v>
      </c>
      <c r="Q290" s="284">
        <f t="shared" si="50"/>
        <v>480.06</v>
      </c>
      <c r="R290" s="284">
        <f t="shared" si="51"/>
        <v>189.95</v>
      </c>
      <c r="S290" s="284">
        <f t="shared" si="52"/>
        <v>142.69999999999999</v>
      </c>
      <c r="T290" s="284">
        <f t="shared" si="53"/>
        <v>171.58</v>
      </c>
      <c r="U290" s="284">
        <f t="shared" si="54"/>
        <v>110.38</v>
      </c>
      <c r="V290" s="284">
        <f t="shared" si="55"/>
        <v>272.52999999999997</v>
      </c>
    </row>
    <row r="291" spans="2:22">
      <c r="B291" s="53">
        <v>41347.739583333161</v>
      </c>
      <c r="C291" s="46">
        <v>40.18</v>
      </c>
      <c r="D291" s="46">
        <v>122.46</v>
      </c>
      <c r="E291" s="46">
        <v>122.67</v>
      </c>
      <c r="F291" s="46">
        <v>185.74</v>
      </c>
      <c r="G291" s="46">
        <v>476.27</v>
      </c>
      <c r="H291" s="46">
        <v>192.77</v>
      </c>
      <c r="I291" s="46">
        <v>141.24</v>
      </c>
      <c r="J291" s="46">
        <v>170.21</v>
      </c>
      <c r="K291" s="46">
        <v>111.55</v>
      </c>
      <c r="L291" s="46">
        <v>273.81</v>
      </c>
      <c r="M291" s="284">
        <f t="shared" si="46"/>
        <v>40.18</v>
      </c>
      <c r="N291" s="284">
        <f t="shared" si="47"/>
        <v>122.46</v>
      </c>
      <c r="O291" s="284">
        <f t="shared" si="48"/>
        <v>122.67</v>
      </c>
      <c r="P291" s="284">
        <f t="shared" si="49"/>
        <v>185.74</v>
      </c>
      <c r="Q291" s="284">
        <f t="shared" si="50"/>
        <v>476.27</v>
      </c>
      <c r="R291" s="284">
        <f t="shared" si="51"/>
        <v>192.77</v>
      </c>
      <c r="S291" s="284">
        <f t="shared" si="52"/>
        <v>141.24</v>
      </c>
      <c r="T291" s="284">
        <f t="shared" si="53"/>
        <v>170.21</v>
      </c>
      <c r="U291" s="284">
        <f t="shared" si="54"/>
        <v>111.55</v>
      </c>
      <c r="V291" s="284">
        <f t="shared" si="55"/>
        <v>273.81</v>
      </c>
    </row>
    <row r="292" spans="2:22">
      <c r="B292" s="53">
        <v>41347.749999999825</v>
      </c>
      <c r="C292" s="46">
        <v>42.19</v>
      </c>
      <c r="D292" s="46">
        <v>123.45</v>
      </c>
      <c r="E292" s="46">
        <v>123.46</v>
      </c>
      <c r="F292" s="46">
        <v>184.06</v>
      </c>
      <c r="G292" s="46">
        <v>479.9</v>
      </c>
      <c r="H292" s="46">
        <v>191.34</v>
      </c>
      <c r="I292" s="46">
        <v>142.19999999999999</v>
      </c>
      <c r="J292" s="46">
        <v>171.48</v>
      </c>
      <c r="K292" s="46">
        <v>109.53</v>
      </c>
      <c r="L292" s="46">
        <v>277.89999999999998</v>
      </c>
      <c r="M292" s="284">
        <f t="shared" si="46"/>
        <v>42.19</v>
      </c>
      <c r="N292" s="284">
        <f t="shared" si="47"/>
        <v>123.45</v>
      </c>
      <c r="O292" s="284">
        <f t="shared" si="48"/>
        <v>123.46</v>
      </c>
      <c r="P292" s="284">
        <f t="shared" si="49"/>
        <v>184.06</v>
      </c>
      <c r="Q292" s="284">
        <f t="shared" si="50"/>
        <v>479.9</v>
      </c>
      <c r="R292" s="284">
        <f t="shared" si="51"/>
        <v>191.34</v>
      </c>
      <c r="S292" s="284">
        <f t="shared" si="52"/>
        <v>142.19999999999999</v>
      </c>
      <c r="T292" s="284">
        <f t="shared" si="53"/>
        <v>171.48</v>
      </c>
      <c r="U292" s="284">
        <f t="shared" si="54"/>
        <v>109.53</v>
      </c>
      <c r="V292" s="284">
        <f t="shared" si="55"/>
        <v>277.89999999999998</v>
      </c>
    </row>
    <row r="293" spans="2:22">
      <c r="B293" s="53">
        <v>41347.76041666649</v>
      </c>
      <c r="C293" s="46">
        <v>41.21</v>
      </c>
      <c r="D293" s="46">
        <v>123.87</v>
      </c>
      <c r="E293" s="46">
        <v>124.34</v>
      </c>
      <c r="F293" s="46">
        <v>185.78</v>
      </c>
      <c r="G293" s="46">
        <v>480.7</v>
      </c>
      <c r="H293" s="46">
        <v>196.59</v>
      </c>
      <c r="I293" s="46">
        <v>142.72</v>
      </c>
      <c r="J293" s="46">
        <v>147.55000000000001</v>
      </c>
      <c r="K293" s="46">
        <v>112.65</v>
      </c>
      <c r="L293" s="46">
        <v>276.49</v>
      </c>
      <c r="M293" s="284">
        <f t="shared" si="46"/>
        <v>41.21</v>
      </c>
      <c r="N293" s="284">
        <f t="shared" si="47"/>
        <v>123.87</v>
      </c>
      <c r="O293" s="284">
        <f t="shared" si="48"/>
        <v>124.34</v>
      </c>
      <c r="P293" s="284">
        <f t="shared" si="49"/>
        <v>185.78</v>
      </c>
      <c r="Q293" s="284">
        <f t="shared" si="50"/>
        <v>480.7</v>
      </c>
      <c r="R293" s="284">
        <f t="shared" si="51"/>
        <v>196.59</v>
      </c>
      <c r="S293" s="284">
        <f t="shared" si="52"/>
        <v>142.72</v>
      </c>
      <c r="T293" s="284">
        <f t="shared" si="53"/>
        <v>147.55000000000001</v>
      </c>
      <c r="U293" s="284">
        <f t="shared" si="54"/>
        <v>112.65</v>
      </c>
      <c r="V293" s="284">
        <f t="shared" si="55"/>
        <v>276.49</v>
      </c>
    </row>
    <row r="294" spans="2:22">
      <c r="B294" s="53">
        <v>41347.770833333154</v>
      </c>
      <c r="C294" s="46">
        <v>37.06</v>
      </c>
      <c r="D294" s="46">
        <v>123.17</v>
      </c>
      <c r="E294" s="46">
        <v>124.06</v>
      </c>
      <c r="F294" s="46">
        <v>185.9</v>
      </c>
      <c r="G294" s="46">
        <v>479.32</v>
      </c>
      <c r="H294" s="46">
        <v>196.71</v>
      </c>
      <c r="I294" s="46">
        <v>139.26</v>
      </c>
      <c r="J294" s="46">
        <v>206.42</v>
      </c>
      <c r="K294" s="46">
        <v>113.91</v>
      </c>
      <c r="L294" s="46">
        <v>279.74</v>
      </c>
      <c r="M294" s="284">
        <f t="shared" si="46"/>
        <v>37.06</v>
      </c>
      <c r="N294" s="284">
        <f t="shared" si="47"/>
        <v>123.17</v>
      </c>
      <c r="O294" s="284">
        <f t="shared" si="48"/>
        <v>124.06</v>
      </c>
      <c r="P294" s="284">
        <f t="shared" si="49"/>
        <v>185.9</v>
      </c>
      <c r="Q294" s="284">
        <f t="shared" si="50"/>
        <v>479.32</v>
      </c>
      <c r="R294" s="284">
        <f t="shared" si="51"/>
        <v>196.71</v>
      </c>
      <c r="S294" s="284">
        <f t="shared" si="52"/>
        <v>139.26</v>
      </c>
      <c r="T294" s="284">
        <f t="shared" si="53"/>
        <v>206.42</v>
      </c>
      <c r="U294" s="284">
        <f t="shared" si="54"/>
        <v>113.91</v>
      </c>
      <c r="V294" s="284">
        <f t="shared" si="55"/>
        <v>279.74</v>
      </c>
    </row>
    <row r="295" spans="2:22">
      <c r="B295" s="53">
        <v>41347.781249999818</v>
      </c>
      <c r="C295" s="46">
        <v>41.49</v>
      </c>
      <c r="D295" s="46">
        <v>122.85</v>
      </c>
      <c r="E295" s="46">
        <v>123.95</v>
      </c>
      <c r="F295" s="46">
        <v>178.12</v>
      </c>
      <c r="G295" s="46">
        <v>470.56</v>
      </c>
      <c r="H295" s="46">
        <v>197.32</v>
      </c>
      <c r="I295" s="46">
        <v>138</v>
      </c>
      <c r="J295" s="46">
        <v>227.97</v>
      </c>
      <c r="K295" s="46">
        <v>115.36</v>
      </c>
      <c r="L295" s="46">
        <v>280.92</v>
      </c>
      <c r="M295" s="284">
        <f t="shared" si="46"/>
        <v>41.49</v>
      </c>
      <c r="N295" s="284">
        <f t="shared" si="47"/>
        <v>122.85</v>
      </c>
      <c r="O295" s="284">
        <f t="shared" si="48"/>
        <v>123.95</v>
      </c>
      <c r="P295" s="284">
        <f t="shared" si="49"/>
        <v>178.12</v>
      </c>
      <c r="Q295" s="284">
        <f t="shared" si="50"/>
        <v>470.56</v>
      </c>
      <c r="R295" s="284">
        <f t="shared" si="51"/>
        <v>197.32</v>
      </c>
      <c r="S295" s="284">
        <f t="shared" si="52"/>
        <v>138</v>
      </c>
      <c r="T295" s="284">
        <f t="shared" si="53"/>
        <v>227.97</v>
      </c>
      <c r="U295" s="284">
        <f t="shared" si="54"/>
        <v>115.36</v>
      </c>
      <c r="V295" s="284">
        <f t="shared" si="55"/>
        <v>280.92</v>
      </c>
    </row>
    <row r="296" spans="2:22">
      <c r="B296" s="53">
        <v>41347.791666666482</v>
      </c>
      <c r="C296" s="46">
        <v>35.97</v>
      </c>
      <c r="D296" s="46">
        <v>123.95</v>
      </c>
      <c r="E296" s="46">
        <v>119.8</v>
      </c>
      <c r="F296" s="46">
        <v>174.39</v>
      </c>
      <c r="G296" s="46">
        <v>473.25</v>
      </c>
      <c r="H296" s="46">
        <v>197.24</v>
      </c>
      <c r="I296" s="46">
        <v>134.38999999999999</v>
      </c>
      <c r="J296" s="46">
        <v>123.89</v>
      </c>
      <c r="K296" s="46">
        <v>114.69</v>
      </c>
      <c r="L296" s="46">
        <v>282.27</v>
      </c>
      <c r="M296" s="284">
        <f t="shared" si="46"/>
        <v>35.97</v>
      </c>
      <c r="N296" s="284">
        <f t="shared" si="47"/>
        <v>123.95</v>
      </c>
      <c r="O296" s="284">
        <f t="shared" si="48"/>
        <v>119.8</v>
      </c>
      <c r="P296" s="284">
        <f t="shared" si="49"/>
        <v>174.39</v>
      </c>
      <c r="Q296" s="284">
        <f t="shared" si="50"/>
        <v>473.25</v>
      </c>
      <c r="R296" s="284">
        <f t="shared" si="51"/>
        <v>197.24</v>
      </c>
      <c r="S296" s="284">
        <f t="shared" si="52"/>
        <v>134.38999999999999</v>
      </c>
      <c r="T296" s="284">
        <f t="shared" si="53"/>
        <v>123.89</v>
      </c>
      <c r="U296" s="284">
        <f t="shared" si="54"/>
        <v>114.69</v>
      </c>
      <c r="V296" s="284">
        <f t="shared" si="55"/>
        <v>282.27</v>
      </c>
    </row>
    <row r="297" spans="2:22">
      <c r="B297" s="53">
        <v>41347.802083333147</v>
      </c>
      <c r="C297" s="46">
        <v>34.590000000000003</v>
      </c>
      <c r="D297" s="46">
        <v>124.45</v>
      </c>
      <c r="E297" s="46">
        <v>118.45</v>
      </c>
      <c r="F297" s="46">
        <v>176.08</v>
      </c>
      <c r="G297" s="46">
        <v>467.22</v>
      </c>
      <c r="H297" s="46">
        <v>196.99</v>
      </c>
      <c r="I297" s="46">
        <v>136.56</v>
      </c>
      <c r="J297" s="46">
        <v>117.12</v>
      </c>
      <c r="K297" s="46">
        <v>115.11</v>
      </c>
      <c r="L297" s="46">
        <v>278.08</v>
      </c>
      <c r="M297" s="284">
        <f t="shared" si="46"/>
        <v>34.590000000000003</v>
      </c>
      <c r="N297" s="284">
        <f t="shared" si="47"/>
        <v>124.45</v>
      </c>
      <c r="O297" s="284">
        <f t="shared" si="48"/>
        <v>118.45</v>
      </c>
      <c r="P297" s="284">
        <f t="shared" si="49"/>
        <v>176.08</v>
      </c>
      <c r="Q297" s="284">
        <f t="shared" si="50"/>
        <v>467.22</v>
      </c>
      <c r="R297" s="284">
        <f t="shared" si="51"/>
        <v>196.99</v>
      </c>
      <c r="S297" s="284">
        <f t="shared" si="52"/>
        <v>136.56</v>
      </c>
      <c r="T297" s="284">
        <f t="shared" si="53"/>
        <v>117.12</v>
      </c>
      <c r="U297" s="284">
        <f t="shared" si="54"/>
        <v>115.11</v>
      </c>
      <c r="V297" s="284">
        <f t="shared" si="55"/>
        <v>278.08</v>
      </c>
    </row>
    <row r="298" spans="2:22">
      <c r="B298" s="53">
        <v>41347.812499999811</v>
      </c>
      <c r="C298" s="46">
        <v>35.92</v>
      </c>
      <c r="D298" s="46">
        <v>123.83</v>
      </c>
      <c r="E298" s="46">
        <v>121.06</v>
      </c>
      <c r="F298" s="46">
        <v>183.31</v>
      </c>
      <c r="G298" s="46">
        <v>466.98</v>
      </c>
      <c r="H298" s="46">
        <v>198.61</v>
      </c>
      <c r="I298" s="46">
        <v>138.43</v>
      </c>
      <c r="J298" s="46">
        <v>121.85</v>
      </c>
      <c r="K298" s="46">
        <v>111.77</v>
      </c>
      <c r="L298" s="46">
        <v>271.2</v>
      </c>
      <c r="M298" s="284">
        <f t="shared" si="46"/>
        <v>35.92</v>
      </c>
      <c r="N298" s="284">
        <f t="shared" si="47"/>
        <v>123.83</v>
      </c>
      <c r="O298" s="284">
        <f t="shared" si="48"/>
        <v>121.06</v>
      </c>
      <c r="P298" s="284">
        <f t="shared" si="49"/>
        <v>183.31</v>
      </c>
      <c r="Q298" s="284">
        <f t="shared" si="50"/>
        <v>466.98</v>
      </c>
      <c r="R298" s="284">
        <f t="shared" si="51"/>
        <v>198.61</v>
      </c>
      <c r="S298" s="284">
        <f t="shared" si="52"/>
        <v>138.43</v>
      </c>
      <c r="T298" s="284">
        <f t="shared" si="53"/>
        <v>121.85</v>
      </c>
      <c r="U298" s="284">
        <f t="shared" si="54"/>
        <v>111.77</v>
      </c>
      <c r="V298" s="284">
        <f t="shared" si="55"/>
        <v>271.2</v>
      </c>
    </row>
    <row r="299" spans="2:22">
      <c r="B299" s="53">
        <v>41347.822916666475</v>
      </c>
      <c r="C299" s="46">
        <v>40.42</v>
      </c>
      <c r="D299" s="46">
        <v>124.57</v>
      </c>
      <c r="E299" s="46">
        <v>123.33</v>
      </c>
      <c r="F299" s="46">
        <v>187.1</v>
      </c>
      <c r="G299" s="46">
        <v>463.31</v>
      </c>
      <c r="H299" s="46">
        <v>197.06</v>
      </c>
      <c r="I299" s="46">
        <v>138.66</v>
      </c>
      <c r="J299" s="46">
        <v>122.84</v>
      </c>
      <c r="K299" s="46">
        <v>111.33</v>
      </c>
      <c r="L299" s="46">
        <v>272.20999999999998</v>
      </c>
      <c r="M299" s="284">
        <f t="shared" si="46"/>
        <v>40.42</v>
      </c>
      <c r="N299" s="284">
        <f t="shared" si="47"/>
        <v>124.57</v>
      </c>
      <c r="O299" s="284">
        <f t="shared" si="48"/>
        <v>123.33</v>
      </c>
      <c r="P299" s="284">
        <f t="shared" si="49"/>
        <v>187.1</v>
      </c>
      <c r="Q299" s="284">
        <f t="shared" si="50"/>
        <v>463.31</v>
      </c>
      <c r="R299" s="284">
        <f t="shared" si="51"/>
        <v>197.06</v>
      </c>
      <c r="S299" s="284">
        <f t="shared" si="52"/>
        <v>138.66</v>
      </c>
      <c r="T299" s="284">
        <f t="shared" si="53"/>
        <v>122.84</v>
      </c>
      <c r="U299" s="284">
        <f t="shared" si="54"/>
        <v>111.33</v>
      </c>
      <c r="V299" s="284">
        <f t="shared" si="55"/>
        <v>272.20999999999998</v>
      </c>
    </row>
    <row r="300" spans="2:22">
      <c r="B300" s="53">
        <v>41347.833333333139</v>
      </c>
      <c r="C300" s="46">
        <v>143.65</v>
      </c>
      <c r="D300" s="46">
        <v>126.66</v>
      </c>
      <c r="E300" s="46">
        <v>124.35</v>
      </c>
      <c r="F300" s="46">
        <v>187.77</v>
      </c>
      <c r="G300" s="46">
        <v>465.44</v>
      </c>
      <c r="H300" s="46">
        <v>194.61</v>
      </c>
      <c r="I300" s="46">
        <v>139.01</v>
      </c>
      <c r="J300" s="46">
        <v>121.24</v>
      </c>
      <c r="K300" s="46">
        <v>113.06</v>
      </c>
      <c r="L300" s="46">
        <v>263.08999999999997</v>
      </c>
      <c r="M300" s="284">
        <f t="shared" si="46"/>
        <v>143.65</v>
      </c>
      <c r="N300" s="284">
        <f t="shared" si="47"/>
        <v>126.66</v>
      </c>
      <c r="O300" s="284">
        <f t="shared" si="48"/>
        <v>124.35</v>
      </c>
      <c r="P300" s="284">
        <f t="shared" si="49"/>
        <v>187.77</v>
      </c>
      <c r="Q300" s="284">
        <f t="shared" si="50"/>
        <v>465.44</v>
      </c>
      <c r="R300" s="284">
        <f t="shared" si="51"/>
        <v>194.61</v>
      </c>
      <c r="S300" s="284">
        <f t="shared" si="52"/>
        <v>139.01</v>
      </c>
      <c r="T300" s="284">
        <f t="shared" si="53"/>
        <v>121.24</v>
      </c>
      <c r="U300" s="284">
        <f t="shared" si="54"/>
        <v>113.06</v>
      </c>
      <c r="V300" s="284">
        <f t="shared" si="55"/>
        <v>263.08999999999997</v>
      </c>
    </row>
    <row r="301" spans="2:22">
      <c r="B301" s="53">
        <v>41347.843749999804</v>
      </c>
      <c r="C301" s="46">
        <v>80.23</v>
      </c>
      <c r="D301" s="46">
        <v>126.11</v>
      </c>
      <c r="E301" s="46">
        <v>124.05</v>
      </c>
      <c r="F301" s="46">
        <v>187.8</v>
      </c>
      <c r="G301" s="46">
        <v>469.48</v>
      </c>
      <c r="H301" s="46">
        <v>196.71</v>
      </c>
      <c r="I301" s="46">
        <v>139.58000000000001</v>
      </c>
      <c r="J301" s="46">
        <v>121.76</v>
      </c>
      <c r="K301" s="46">
        <v>111.19</v>
      </c>
      <c r="L301" s="46">
        <v>264.97000000000003</v>
      </c>
      <c r="M301" s="284">
        <f t="shared" si="46"/>
        <v>80.23</v>
      </c>
      <c r="N301" s="284">
        <f t="shared" si="47"/>
        <v>126.11</v>
      </c>
      <c r="O301" s="284">
        <f t="shared" si="48"/>
        <v>124.05</v>
      </c>
      <c r="P301" s="284">
        <f t="shared" si="49"/>
        <v>187.8</v>
      </c>
      <c r="Q301" s="284">
        <f t="shared" si="50"/>
        <v>469.48</v>
      </c>
      <c r="R301" s="284">
        <f t="shared" si="51"/>
        <v>196.71</v>
      </c>
      <c r="S301" s="284">
        <f t="shared" si="52"/>
        <v>139.58000000000001</v>
      </c>
      <c r="T301" s="284">
        <f t="shared" si="53"/>
        <v>121.76</v>
      </c>
      <c r="U301" s="284">
        <f t="shared" si="54"/>
        <v>111.19</v>
      </c>
      <c r="V301" s="284">
        <f t="shared" si="55"/>
        <v>264.97000000000003</v>
      </c>
    </row>
    <row r="302" spans="2:22">
      <c r="B302" s="53">
        <v>41347.854166666468</v>
      </c>
      <c r="C302" s="46">
        <v>40.75</v>
      </c>
      <c r="D302" s="46">
        <v>124.33</v>
      </c>
      <c r="E302" s="46">
        <v>121.85</v>
      </c>
      <c r="F302" s="46">
        <v>189.14</v>
      </c>
      <c r="G302" s="46">
        <v>455.6</v>
      </c>
      <c r="H302" s="46">
        <v>198.19</v>
      </c>
      <c r="I302" s="46">
        <v>140.19999999999999</v>
      </c>
      <c r="J302" s="46">
        <v>121.64</v>
      </c>
      <c r="K302" s="46">
        <v>109.84</v>
      </c>
      <c r="L302" s="46">
        <v>269.69</v>
      </c>
      <c r="M302" s="284">
        <f t="shared" si="46"/>
        <v>40.75</v>
      </c>
      <c r="N302" s="284">
        <f t="shared" si="47"/>
        <v>124.33</v>
      </c>
      <c r="O302" s="284">
        <f t="shared" si="48"/>
        <v>121.85</v>
      </c>
      <c r="P302" s="284">
        <f t="shared" si="49"/>
        <v>189.14</v>
      </c>
      <c r="Q302" s="284">
        <f t="shared" si="50"/>
        <v>455.6</v>
      </c>
      <c r="R302" s="284">
        <f t="shared" si="51"/>
        <v>198.19</v>
      </c>
      <c r="S302" s="284">
        <f t="shared" si="52"/>
        <v>140.19999999999999</v>
      </c>
      <c r="T302" s="284">
        <f t="shared" si="53"/>
        <v>121.64</v>
      </c>
      <c r="U302" s="284">
        <f t="shared" si="54"/>
        <v>109.84</v>
      </c>
      <c r="V302" s="284">
        <f t="shared" si="55"/>
        <v>269.69</v>
      </c>
    </row>
    <row r="303" spans="2:22">
      <c r="B303" s="53">
        <v>41347.864583333132</v>
      </c>
      <c r="C303" s="46">
        <v>56.87</v>
      </c>
      <c r="D303" s="46">
        <v>121.09</v>
      </c>
      <c r="E303" s="46">
        <v>121.94</v>
      </c>
      <c r="F303" s="46">
        <v>190.41</v>
      </c>
      <c r="G303" s="46">
        <v>435.37</v>
      </c>
      <c r="H303" s="46">
        <v>198.81</v>
      </c>
      <c r="I303" s="46">
        <v>140.54</v>
      </c>
      <c r="J303" s="46">
        <v>122.19</v>
      </c>
      <c r="K303" s="46">
        <v>111.71</v>
      </c>
      <c r="L303" s="46">
        <v>270.43</v>
      </c>
      <c r="M303" s="284">
        <f t="shared" si="46"/>
        <v>56.87</v>
      </c>
      <c r="N303" s="284">
        <f t="shared" si="47"/>
        <v>121.09</v>
      </c>
      <c r="O303" s="284">
        <f t="shared" si="48"/>
        <v>121.94</v>
      </c>
      <c r="P303" s="284">
        <f t="shared" si="49"/>
        <v>190.41</v>
      </c>
      <c r="Q303" s="284">
        <f t="shared" si="50"/>
        <v>435.37</v>
      </c>
      <c r="R303" s="284">
        <f t="shared" si="51"/>
        <v>198.81</v>
      </c>
      <c r="S303" s="284">
        <f t="shared" si="52"/>
        <v>140.54</v>
      </c>
      <c r="T303" s="284">
        <f t="shared" si="53"/>
        <v>122.19</v>
      </c>
      <c r="U303" s="284">
        <f t="shared" si="54"/>
        <v>111.71</v>
      </c>
      <c r="V303" s="284">
        <f t="shared" si="55"/>
        <v>270.43</v>
      </c>
    </row>
    <row r="304" spans="2:22">
      <c r="B304" s="53">
        <v>41347.874999999796</v>
      </c>
      <c r="C304" s="46">
        <v>53.37</v>
      </c>
      <c r="D304" s="46">
        <v>121.83</v>
      </c>
      <c r="E304" s="46">
        <v>120.5</v>
      </c>
      <c r="F304" s="46">
        <v>190.56</v>
      </c>
      <c r="G304" s="46">
        <v>410.59</v>
      </c>
      <c r="H304" s="46">
        <v>198.96</v>
      </c>
      <c r="I304" s="46">
        <v>139.78</v>
      </c>
      <c r="J304" s="46">
        <v>122.14</v>
      </c>
      <c r="K304" s="46">
        <v>113.58</v>
      </c>
      <c r="L304" s="46">
        <v>277.14999999999998</v>
      </c>
      <c r="M304" s="284">
        <f t="shared" si="46"/>
        <v>53.37</v>
      </c>
      <c r="N304" s="284">
        <f t="shared" si="47"/>
        <v>121.83</v>
      </c>
      <c r="O304" s="284">
        <f t="shared" si="48"/>
        <v>120.5</v>
      </c>
      <c r="P304" s="284">
        <f t="shared" si="49"/>
        <v>190.56</v>
      </c>
      <c r="Q304" s="284">
        <f t="shared" si="50"/>
        <v>410.59</v>
      </c>
      <c r="R304" s="284">
        <f t="shared" si="51"/>
        <v>198.96</v>
      </c>
      <c r="S304" s="284">
        <f t="shared" si="52"/>
        <v>139.78</v>
      </c>
      <c r="T304" s="284">
        <f t="shared" si="53"/>
        <v>122.14</v>
      </c>
      <c r="U304" s="284">
        <f t="shared" si="54"/>
        <v>113.58</v>
      </c>
      <c r="V304" s="284">
        <f t="shared" si="55"/>
        <v>277.14999999999998</v>
      </c>
    </row>
    <row r="305" spans="2:22">
      <c r="B305" s="53">
        <v>41347.885416666461</v>
      </c>
      <c r="C305" s="46">
        <v>116.47</v>
      </c>
      <c r="D305" s="46">
        <v>124.57</v>
      </c>
      <c r="E305" s="46">
        <v>120.93</v>
      </c>
      <c r="F305" s="46">
        <v>191.11</v>
      </c>
      <c r="G305" s="46">
        <v>402.68</v>
      </c>
      <c r="H305" s="46">
        <v>199.88</v>
      </c>
      <c r="I305" s="46">
        <v>139.81</v>
      </c>
      <c r="J305" s="46">
        <v>130.18</v>
      </c>
      <c r="K305" s="46">
        <v>114.14</v>
      </c>
      <c r="L305" s="46">
        <v>279.39</v>
      </c>
      <c r="M305" s="284">
        <f t="shared" si="46"/>
        <v>116.47</v>
      </c>
      <c r="N305" s="284">
        <f t="shared" si="47"/>
        <v>124.57</v>
      </c>
      <c r="O305" s="284">
        <f t="shared" si="48"/>
        <v>120.93</v>
      </c>
      <c r="P305" s="284">
        <f t="shared" si="49"/>
        <v>191.11</v>
      </c>
      <c r="Q305" s="284">
        <f t="shared" si="50"/>
        <v>402.68</v>
      </c>
      <c r="R305" s="284">
        <f t="shared" si="51"/>
        <v>199.88</v>
      </c>
      <c r="S305" s="284">
        <f t="shared" si="52"/>
        <v>139.81</v>
      </c>
      <c r="T305" s="284">
        <f t="shared" si="53"/>
        <v>130.18</v>
      </c>
      <c r="U305" s="284">
        <f t="shared" si="54"/>
        <v>114.14</v>
      </c>
      <c r="V305" s="284">
        <f t="shared" si="55"/>
        <v>279.39</v>
      </c>
    </row>
    <row r="306" spans="2:22">
      <c r="B306" s="53">
        <v>41347.895833333125</v>
      </c>
      <c r="C306" s="46">
        <v>152.09</v>
      </c>
      <c r="D306" s="46">
        <v>124.73</v>
      </c>
      <c r="E306" s="46">
        <v>121.8</v>
      </c>
      <c r="F306" s="46">
        <v>191.96</v>
      </c>
      <c r="G306" s="46">
        <v>408.45</v>
      </c>
      <c r="H306" s="46">
        <v>199.21</v>
      </c>
      <c r="I306" s="46">
        <v>138.22999999999999</v>
      </c>
      <c r="J306" s="46">
        <v>188.53</v>
      </c>
      <c r="K306" s="46">
        <v>110.2</v>
      </c>
      <c r="L306" s="46">
        <v>281.14999999999998</v>
      </c>
      <c r="M306" s="284">
        <f t="shared" si="46"/>
        <v>152.09</v>
      </c>
      <c r="N306" s="284">
        <f t="shared" si="47"/>
        <v>124.73</v>
      </c>
      <c r="O306" s="284">
        <f t="shared" si="48"/>
        <v>121.8</v>
      </c>
      <c r="P306" s="284">
        <f t="shared" si="49"/>
        <v>191.96</v>
      </c>
      <c r="Q306" s="284">
        <f t="shared" si="50"/>
        <v>408.45</v>
      </c>
      <c r="R306" s="284">
        <f t="shared" si="51"/>
        <v>199.21</v>
      </c>
      <c r="S306" s="284">
        <f t="shared" si="52"/>
        <v>138.22999999999999</v>
      </c>
      <c r="T306" s="284">
        <f t="shared" si="53"/>
        <v>188.53</v>
      </c>
      <c r="U306" s="284">
        <f t="shared" si="54"/>
        <v>110.2</v>
      </c>
      <c r="V306" s="284">
        <f t="shared" si="55"/>
        <v>281.14999999999998</v>
      </c>
    </row>
    <row r="307" spans="2:22">
      <c r="B307" s="53">
        <v>41347.906249999789</v>
      </c>
      <c r="C307" s="46">
        <v>98.19</v>
      </c>
      <c r="D307" s="46">
        <v>125.61</v>
      </c>
      <c r="E307" s="46">
        <v>121.16</v>
      </c>
      <c r="F307" s="46">
        <v>191.28</v>
      </c>
      <c r="G307" s="46">
        <v>409.88</v>
      </c>
      <c r="H307" s="46">
        <v>199.23</v>
      </c>
      <c r="I307" s="46">
        <v>140.36000000000001</v>
      </c>
      <c r="J307" s="46">
        <v>214.08</v>
      </c>
      <c r="K307" s="46">
        <v>108.89</v>
      </c>
      <c r="L307" s="46">
        <v>286.31</v>
      </c>
      <c r="M307" s="284">
        <f t="shared" si="46"/>
        <v>98.19</v>
      </c>
      <c r="N307" s="284">
        <f t="shared" si="47"/>
        <v>125.61</v>
      </c>
      <c r="O307" s="284">
        <f t="shared" si="48"/>
        <v>121.16</v>
      </c>
      <c r="P307" s="284">
        <f t="shared" si="49"/>
        <v>191.28</v>
      </c>
      <c r="Q307" s="284">
        <f t="shared" si="50"/>
        <v>409.88</v>
      </c>
      <c r="R307" s="284">
        <f t="shared" si="51"/>
        <v>199.23</v>
      </c>
      <c r="S307" s="284">
        <f t="shared" si="52"/>
        <v>140.36000000000001</v>
      </c>
      <c r="T307" s="284">
        <f t="shared" si="53"/>
        <v>214.08</v>
      </c>
      <c r="U307" s="284">
        <f t="shared" si="54"/>
        <v>108.89</v>
      </c>
      <c r="V307" s="284">
        <f t="shared" si="55"/>
        <v>286.31</v>
      </c>
    </row>
    <row r="308" spans="2:22">
      <c r="B308" s="53">
        <v>41347.916666666453</v>
      </c>
      <c r="C308" s="46">
        <v>133.55000000000001</v>
      </c>
      <c r="D308" s="46">
        <v>126.24</v>
      </c>
      <c r="E308" s="46">
        <v>122.4</v>
      </c>
      <c r="F308" s="46">
        <v>190.37</v>
      </c>
      <c r="G308" s="46">
        <v>401.18</v>
      </c>
      <c r="H308" s="46">
        <v>199.19</v>
      </c>
      <c r="I308" s="46">
        <v>141.05000000000001</v>
      </c>
      <c r="J308" s="46">
        <v>274.68</v>
      </c>
      <c r="K308" s="46">
        <v>111.13</v>
      </c>
      <c r="L308" s="46">
        <v>288.93</v>
      </c>
      <c r="M308" s="284">
        <f t="shared" si="46"/>
        <v>133.55000000000001</v>
      </c>
      <c r="N308" s="284">
        <f t="shared" si="47"/>
        <v>126.24</v>
      </c>
      <c r="O308" s="284">
        <f t="shared" si="48"/>
        <v>122.4</v>
      </c>
      <c r="P308" s="284">
        <f t="shared" si="49"/>
        <v>190.37</v>
      </c>
      <c r="Q308" s="284">
        <f t="shared" si="50"/>
        <v>401.18</v>
      </c>
      <c r="R308" s="284">
        <f t="shared" si="51"/>
        <v>199.19</v>
      </c>
      <c r="S308" s="284">
        <f t="shared" si="52"/>
        <v>141.05000000000001</v>
      </c>
      <c r="T308" s="284">
        <f t="shared" si="53"/>
        <v>274.68</v>
      </c>
      <c r="U308" s="284">
        <f t="shared" si="54"/>
        <v>111.13</v>
      </c>
      <c r="V308" s="284">
        <f t="shared" si="55"/>
        <v>288.93</v>
      </c>
    </row>
    <row r="309" spans="2:22">
      <c r="B309" s="53">
        <v>41347.927083333117</v>
      </c>
      <c r="C309" s="46">
        <v>116.55</v>
      </c>
      <c r="D309" s="46">
        <v>126.82</v>
      </c>
      <c r="E309" s="46">
        <v>122.37</v>
      </c>
      <c r="F309" s="46">
        <v>188.21</v>
      </c>
      <c r="G309" s="46">
        <v>392.98</v>
      </c>
      <c r="H309" s="46">
        <v>199.3</v>
      </c>
      <c r="I309" s="46">
        <v>141.72999999999999</v>
      </c>
      <c r="J309" s="46">
        <v>304.41000000000003</v>
      </c>
      <c r="K309" s="46">
        <v>111.47</v>
      </c>
      <c r="L309" s="46">
        <v>289.22000000000003</v>
      </c>
      <c r="M309" s="284">
        <f t="shared" si="46"/>
        <v>116.55</v>
      </c>
      <c r="N309" s="284">
        <f t="shared" si="47"/>
        <v>126.82</v>
      </c>
      <c r="O309" s="284">
        <f t="shared" si="48"/>
        <v>122.37</v>
      </c>
      <c r="P309" s="284">
        <f t="shared" si="49"/>
        <v>188.21</v>
      </c>
      <c r="Q309" s="284">
        <f t="shared" si="50"/>
        <v>392.98</v>
      </c>
      <c r="R309" s="284">
        <f t="shared" si="51"/>
        <v>199.3</v>
      </c>
      <c r="S309" s="284">
        <f t="shared" si="52"/>
        <v>141.72999999999999</v>
      </c>
      <c r="T309" s="284">
        <f t="shared" si="53"/>
        <v>304.41000000000003</v>
      </c>
      <c r="U309" s="284">
        <f t="shared" si="54"/>
        <v>111.47</v>
      </c>
      <c r="V309" s="284">
        <f t="shared" si="55"/>
        <v>289.22000000000003</v>
      </c>
    </row>
    <row r="310" spans="2:22">
      <c r="B310" s="53">
        <v>41347.937499999782</v>
      </c>
      <c r="C310" s="46">
        <v>120.2</v>
      </c>
      <c r="D310" s="46">
        <v>126.16</v>
      </c>
      <c r="E310" s="46">
        <v>121.94</v>
      </c>
      <c r="F310" s="46">
        <v>186.77</v>
      </c>
      <c r="G310" s="46">
        <v>370.18</v>
      </c>
      <c r="H310" s="46">
        <v>200.3</v>
      </c>
      <c r="I310" s="46">
        <v>142.54</v>
      </c>
      <c r="J310" s="46">
        <v>304.41000000000003</v>
      </c>
      <c r="K310" s="46">
        <v>106.86</v>
      </c>
      <c r="L310" s="46">
        <v>287.73</v>
      </c>
      <c r="M310" s="284">
        <f t="shared" si="46"/>
        <v>120.2</v>
      </c>
      <c r="N310" s="284">
        <f t="shared" si="47"/>
        <v>126.16</v>
      </c>
      <c r="O310" s="284">
        <f t="shared" si="48"/>
        <v>121.94</v>
      </c>
      <c r="P310" s="284">
        <f t="shared" si="49"/>
        <v>186.77</v>
      </c>
      <c r="Q310" s="284">
        <f t="shared" si="50"/>
        <v>370.18</v>
      </c>
      <c r="R310" s="284">
        <f t="shared" si="51"/>
        <v>200.3</v>
      </c>
      <c r="S310" s="284">
        <f t="shared" si="52"/>
        <v>142.54</v>
      </c>
      <c r="T310" s="284">
        <f t="shared" si="53"/>
        <v>304.41000000000003</v>
      </c>
      <c r="U310" s="284">
        <f t="shared" si="54"/>
        <v>106.86</v>
      </c>
      <c r="V310" s="284">
        <f t="shared" si="55"/>
        <v>287.73</v>
      </c>
    </row>
    <row r="311" spans="2:22">
      <c r="B311" s="53">
        <v>41347.947916666446</v>
      </c>
      <c r="C311" s="46">
        <v>158.76</v>
      </c>
      <c r="D311" s="46">
        <v>125.77</v>
      </c>
      <c r="E311" s="46">
        <v>123.82</v>
      </c>
      <c r="F311" s="46">
        <v>186.58</v>
      </c>
      <c r="G311" s="46">
        <v>369.6</v>
      </c>
      <c r="H311" s="46">
        <v>200.48</v>
      </c>
      <c r="I311" s="46">
        <v>144.94999999999999</v>
      </c>
      <c r="J311" s="46">
        <v>304.39999999999998</v>
      </c>
      <c r="K311" s="46">
        <v>108.1</v>
      </c>
      <c r="L311" s="46">
        <v>288.45</v>
      </c>
      <c r="M311" s="284">
        <f t="shared" si="46"/>
        <v>158.76</v>
      </c>
      <c r="N311" s="284">
        <f t="shared" si="47"/>
        <v>125.77</v>
      </c>
      <c r="O311" s="284">
        <f t="shared" si="48"/>
        <v>123.82</v>
      </c>
      <c r="P311" s="284">
        <f t="shared" si="49"/>
        <v>186.58</v>
      </c>
      <c r="Q311" s="284">
        <f t="shared" si="50"/>
        <v>369.6</v>
      </c>
      <c r="R311" s="284">
        <f t="shared" si="51"/>
        <v>200.48</v>
      </c>
      <c r="S311" s="284">
        <f t="shared" si="52"/>
        <v>144.94999999999999</v>
      </c>
      <c r="T311" s="284">
        <f t="shared" si="53"/>
        <v>304.39999999999998</v>
      </c>
      <c r="U311" s="284">
        <f t="shared" si="54"/>
        <v>108.1</v>
      </c>
      <c r="V311" s="284">
        <f t="shared" si="55"/>
        <v>288.45</v>
      </c>
    </row>
    <row r="312" spans="2:22">
      <c r="B312" s="53">
        <v>41347.95833333311</v>
      </c>
      <c r="C312" s="46">
        <v>94.53</v>
      </c>
      <c r="D312" s="46">
        <v>126.13</v>
      </c>
      <c r="E312" s="46">
        <v>124.91</v>
      </c>
      <c r="F312" s="46">
        <v>186.36</v>
      </c>
      <c r="G312" s="46">
        <v>365.92</v>
      </c>
      <c r="H312" s="46">
        <v>200.64</v>
      </c>
      <c r="I312" s="46">
        <v>146.56</v>
      </c>
      <c r="J312" s="46">
        <v>302.47000000000003</v>
      </c>
      <c r="K312" s="46">
        <v>113.95</v>
      </c>
      <c r="L312" s="46">
        <v>288.37</v>
      </c>
      <c r="M312" s="284">
        <f t="shared" si="46"/>
        <v>94.53</v>
      </c>
      <c r="N312" s="284">
        <f t="shared" si="47"/>
        <v>126.13</v>
      </c>
      <c r="O312" s="284">
        <f t="shared" si="48"/>
        <v>124.91</v>
      </c>
      <c r="P312" s="284">
        <f t="shared" si="49"/>
        <v>186.36</v>
      </c>
      <c r="Q312" s="284">
        <f t="shared" si="50"/>
        <v>365.92</v>
      </c>
      <c r="R312" s="284">
        <f t="shared" si="51"/>
        <v>200.64</v>
      </c>
      <c r="S312" s="284">
        <f t="shared" si="52"/>
        <v>146.56</v>
      </c>
      <c r="T312" s="284">
        <f t="shared" si="53"/>
        <v>302.47000000000003</v>
      </c>
      <c r="U312" s="284">
        <f t="shared" si="54"/>
        <v>113.95</v>
      </c>
      <c r="V312" s="284">
        <f t="shared" si="55"/>
        <v>288.37</v>
      </c>
    </row>
    <row r="313" spans="2:22">
      <c r="B313" s="53">
        <v>41347.968749999774</v>
      </c>
      <c r="C313" s="46">
        <v>125.85</v>
      </c>
      <c r="D313" s="46">
        <v>125.7</v>
      </c>
      <c r="E313" s="46">
        <v>124.04</v>
      </c>
      <c r="F313" s="46">
        <v>185.6</v>
      </c>
      <c r="G313" s="46">
        <v>355.49</v>
      </c>
      <c r="H313" s="46">
        <v>201.03</v>
      </c>
      <c r="I313" s="46">
        <v>159.08000000000001</v>
      </c>
      <c r="J313" s="46">
        <v>304.19</v>
      </c>
      <c r="K313" s="46">
        <v>113.89</v>
      </c>
      <c r="L313" s="46">
        <v>288.83</v>
      </c>
      <c r="M313" s="284">
        <f t="shared" si="46"/>
        <v>125.85</v>
      </c>
      <c r="N313" s="284">
        <f t="shared" si="47"/>
        <v>125.7</v>
      </c>
      <c r="O313" s="284">
        <f t="shared" si="48"/>
        <v>124.04</v>
      </c>
      <c r="P313" s="284">
        <f t="shared" si="49"/>
        <v>185.6</v>
      </c>
      <c r="Q313" s="284">
        <f t="shared" si="50"/>
        <v>355.49</v>
      </c>
      <c r="R313" s="284">
        <f t="shared" si="51"/>
        <v>201.03</v>
      </c>
      <c r="S313" s="284">
        <f t="shared" si="52"/>
        <v>159.08000000000001</v>
      </c>
      <c r="T313" s="284">
        <f t="shared" si="53"/>
        <v>304.19</v>
      </c>
      <c r="U313" s="284">
        <f t="shared" si="54"/>
        <v>113.89</v>
      </c>
      <c r="V313" s="284">
        <f t="shared" si="55"/>
        <v>288.83</v>
      </c>
    </row>
    <row r="314" spans="2:22">
      <c r="B314" s="53">
        <v>41347.979166666439</v>
      </c>
      <c r="C314" s="46">
        <v>110.82</v>
      </c>
      <c r="D314" s="46">
        <v>125.56</v>
      </c>
      <c r="E314" s="46">
        <v>122.93</v>
      </c>
      <c r="F314" s="46">
        <v>185.74</v>
      </c>
      <c r="G314" s="46">
        <v>338</v>
      </c>
      <c r="H314" s="46">
        <v>200.33</v>
      </c>
      <c r="I314" s="46">
        <v>160.6</v>
      </c>
      <c r="J314" s="46">
        <v>171.53</v>
      </c>
      <c r="K314" s="46">
        <v>111.93</v>
      </c>
      <c r="L314" s="46">
        <v>287.48</v>
      </c>
      <c r="M314" s="284">
        <f t="shared" si="46"/>
        <v>110.82</v>
      </c>
      <c r="N314" s="284">
        <f t="shared" si="47"/>
        <v>125.56</v>
      </c>
      <c r="O314" s="284">
        <f t="shared" si="48"/>
        <v>122.93</v>
      </c>
      <c r="P314" s="284">
        <f t="shared" si="49"/>
        <v>185.74</v>
      </c>
      <c r="Q314" s="284">
        <f t="shared" si="50"/>
        <v>338</v>
      </c>
      <c r="R314" s="284">
        <f t="shared" si="51"/>
        <v>200.33</v>
      </c>
      <c r="S314" s="284">
        <f t="shared" si="52"/>
        <v>160.6</v>
      </c>
      <c r="T314" s="284">
        <f t="shared" si="53"/>
        <v>171.53</v>
      </c>
      <c r="U314" s="284">
        <f t="shared" si="54"/>
        <v>111.93</v>
      </c>
      <c r="V314" s="284">
        <f t="shared" si="55"/>
        <v>287.48</v>
      </c>
    </row>
    <row r="315" spans="2:22">
      <c r="B315" s="53">
        <v>41347.989583333103</v>
      </c>
      <c r="C315" s="46">
        <v>116.53</v>
      </c>
      <c r="D315" s="46">
        <v>123.37</v>
      </c>
      <c r="E315" s="46">
        <v>123.58</v>
      </c>
      <c r="F315" s="46">
        <v>187.38</v>
      </c>
      <c r="G315" s="46">
        <v>348.31</v>
      </c>
      <c r="H315" s="46">
        <v>199.31</v>
      </c>
      <c r="I315" s="46">
        <v>160.16999999999999</v>
      </c>
      <c r="J315" s="46">
        <v>170.64</v>
      </c>
      <c r="K315" s="46">
        <v>111.98</v>
      </c>
      <c r="L315" s="46">
        <v>285.63</v>
      </c>
      <c r="M315" s="284">
        <f t="shared" si="46"/>
        <v>116.53</v>
      </c>
      <c r="N315" s="284">
        <f t="shared" si="47"/>
        <v>123.37</v>
      </c>
      <c r="O315" s="284">
        <f t="shared" si="48"/>
        <v>123.58</v>
      </c>
      <c r="P315" s="284">
        <f t="shared" si="49"/>
        <v>187.38</v>
      </c>
      <c r="Q315" s="284">
        <f t="shared" si="50"/>
        <v>348.31</v>
      </c>
      <c r="R315" s="284">
        <f t="shared" si="51"/>
        <v>199.31</v>
      </c>
      <c r="S315" s="284">
        <f t="shared" si="52"/>
        <v>160.16999999999999</v>
      </c>
      <c r="T315" s="284">
        <f t="shared" si="53"/>
        <v>170.64</v>
      </c>
      <c r="U315" s="284">
        <f t="shared" si="54"/>
        <v>111.98</v>
      </c>
      <c r="V315" s="284">
        <f t="shared" si="55"/>
        <v>285.63</v>
      </c>
    </row>
    <row r="316" spans="2:22">
      <c r="B316" s="53">
        <v>41347.999999999767</v>
      </c>
      <c r="C316" s="46">
        <v>155.87</v>
      </c>
      <c r="D316" s="46">
        <v>124.76</v>
      </c>
      <c r="E316" s="46">
        <v>121.76</v>
      </c>
      <c r="F316" s="46">
        <v>186.7</v>
      </c>
      <c r="G316" s="46">
        <v>346.79</v>
      </c>
      <c r="H316" s="46">
        <v>198.3</v>
      </c>
      <c r="I316" s="46">
        <v>160.62</v>
      </c>
      <c r="J316" s="46">
        <v>172.08</v>
      </c>
      <c r="K316" s="46">
        <v>111.74</v>
      </c>
      <c r="L316" s="46">
        <v>285.64</v>
      </c>
      <c r="M316" s="284">
        <f t="shared" si="46"/>
        <v>155.87</v>
      </c>
      <c r="N316" s="284">
        <f t="shared" si="47"/>
        <v>124.76</v>
      </c>
      <c r="O316" s="284">
        <f t="shared" si="48"/>
        <v>121.76</v>
      </c>
      <c r="P316" s="284">
        <f t="shared" si="49"/>
        <v>186.7</v>
      </c>
      <c r="Q316" s="284">
        <f t="shared" si="50"/>
        <v>346.79</v>
      </c>
      <c r="R316" s="284">
        <f t="shared" si="51"/>
        <v>198.3</v>
      </c>
      <c r="S316" s="284">
        <f t="shared" si="52"/>
        <v>160.62</v>
      </c>
      <c r="T316" s="284">
        <f t="shared" si="53"/>
        <v>172.08</v>
      </c>
      <c r="U316" s="284">
        <f t="shared" si="54"/>
        <v>111.74</v>
      </c>
      <c r="V316" s="284">
        <f t="shared" si="55"/>
        <v>285.64</v>
      </c>
    </row>
    <row r="319" spans="2:22">
      <c r="B319" s="11" t="s">
        <v>279</v>
      </c>
      <c r="C319" s="11"/>
    </row>
    <row r="321" spans="2:8">
      <c r="B321" s="214" t="s">
        <v>278</v>
      </c>
      <c r="C321" s="258" t="s">
        <v>856</v>
      </c>
      <c r="D321" s="258" t="s">
        <v>897</v>
      </c>
      <c r="E321" s="239" t="s">
        <v>872</v>
      </c>
      <c r="F321" s="286" t="b">
        <v>1</v>
      </c>
      <c r="G321" s="284" t="b">
        <v>1</v>
      </c>
      <c r="H321" s="284" t="b">
        <v>1</v>
      </c>
    </row>
    <row r="322" spans="2:8">
      <c r="B322" s="52">
        <v>41347.010416666664</v>
      </c>
      <c r="C322" s="46">
        <v>84.28</v>
      </c>
      <c r="D322" s="46">
        <v>74.069999999999993</v>
      </c>
      <c r="E322" s="46">
        <v>72.989999999999995</v>
      </c>
      <c r="F322" s="286">
        <f>+IF(F$321,C322)</f>
        <v>84.28</v>
      </c>
      <c r="G322" s="286">
        <f t="shared" ref="G322:H322" si="56">+IF(G$321,D322)</f>
        <v>74.069999999999993</v>
      </c>
      <c r="H322" s="286">
        <f t="shared" si="56"/>
        <v>72.989999999999995</v>
      </c>
    </row>
    <row r="323" spans="2:8">
      <c r="B323" s="53">
        <v>41347.020833333328</v>
      </c>
      <c r="C323" s="46">
        <v>84.75</v>
      </c>
      <c r="D323" s="46">
        <v>70.91</v>
      </c>
      <c r="E323" s="46">
        <v>73.62</v>
      </c>
      <c r="F323" s="286">
        <f t="shared" ref="F323:F386" si="57">+IF(F$321,C323)</f>
        <v>84.75</v>
      </c>
      <c r="G323" s="286">
        <f t="shared" ref="G323:G386" si="58">+IF(G$321,D323)</f>
        <v>70.91</v>
      </c>
      <c r="H323" s="286">
        <f t="shared" ref="H323:H386" si="59">+IF(H$321,E323)</f>
        <v>73.62</v>
      </c>
    </row>
    <row r="324" spans="2:8">
      <c r="B324" s="53">
        <v>41347.031249999993</v>
      </c>
      <c r="C324" s="46">
        <v>84.67</v>
      </c>
      <c r="D324" s="46">
        <v>70.14</v>
      </c>
      <c r="E324" s="46">
        <v>73.69</v>
      </c>
      <c r="F324" s="286">
        <f t="shared" si="57"/>
        <v>84.67</v>
      </c>
      <c r="G324" s="286">
        <f t="shared" si="58"/>
        <v>70.14</v>
      </c>
      <c r="H324" s="286">
        <f t="shared" si="59"/>
        <v>73.69</v>
      </c>
    </row>
    <row r="325" spans="2:8">
      <c r="B325" s="53">
        <v>41347.041666666657</v>
      </c>
      <c r="C325" s="46">
        <v>84.16</v>
      </c>
      <c r="D325" s="46">
        <v>70.87</v>
      </c>
      <c r="E325" s="46">
        <v>73.540000000000006</v>
      </c>
      <c r="F325" s="286">
        <f t="shared" si="57"/>
        <v>84.16</v>
      </c>
      <c r="G325" s="286">
        <f t="shared" si="58"/>
        <v>70.87</v>
      </c>
      <c r="H325" s="286">
        <f t="shared" si="59"/>
        <v>73.540000000000006</v>
      </c>
    </row>
    <row r="326" spans="2:8">
      <c r="B326" s="53">
        <v>41347.052083333321</v>
      </c>
      <c r="C326" s="46">
        <v>84.26</v>
      </c>
      <c r="D326" s="46">
        <v>71.709999999999994</v>
      </c>
      <c r="E326" s="46">
        <v>73.53</v>
      </c>
      <c r="F326" s="286">
        <f t="shared" si="57"/>
        <v>84.26</v>
      </c>
      <c r="G326" s="286">
        <f t="shared" si="58"/>
        <v>71.709999999999994</v>
      </c>
      <c r="H326" s="286">
        <f t="shared" si="59"/>
        <v>73.53</v>
      </c>
    </row>
    <row r="327" spans="2:8">
      <c r="B327" s="53">
        <v>41347.062499999985</v>
      </c>
      <c r="C327" s="46">
        <v>83.93</v>
      </c>
      <c r="D327" s="46">
        <v>71.28</v>
      </c>
      <c r="E327" s="46">
        <v>73.709999999999994</v>
      </c>
      <c r="F327" s="286">
        <f t="shared" si="57"/>
        <v>83.93</v>
      </c>
      <c r="G327" s="286">
        <f t="shared" si="58"/>
        <v>71.28</v>
      </c>
      <c r="H327" s="286">
        <f t="shared" si="59"/>
        <v>73.709999999999994</v>
      </c>
    </row>
    <row r="328" spans="2:8">
      <c r="B328" s="53">
        <v>41347.07291666665</v>
      </c>
      <c r="C328" s="46">
        <v>84.44</v>
      </c>
      <c r="D328" s="46">
        <v>71</v>
      </c>
      <c r="E328" s="46">
        <v>73.58</v>
      </c>
      <c r="F328" s="286">
        <f t="shared" si="57"/>
        <v>84.44</v>
      </c>
      <c r="G328" s="286">
        <f t="shared" si="58"/>
        <v>71</v>
      </c>
      <c r="H328" s="286">
        <f t="shared" si="59"/>
        <v>73.58</v>
      </c>
    </row>
    <row r="329" spans="2:8">
      <c r="B329" s="53">
        <v>41347.083333333314</v>
      </c>
      <c r="C329" s="46">
        <v>84.42</v>
      </c>
      <c r="D329" s="46">
        <v>71.540000000000006</v>
      </c>
      <c r="E329" s="46">
        <v>73.59</v>
      </c>
      <c r="F329" s="286">
        <f t="shared" si="57"/>
        <v>84.42</v>
      </c>
      <c r="G329" s="286">
        <f t="shared" si="58"/>
        <v>71.540000000000006</v>
      </c>
      <c r="H329" s="286">
        <f t="shared" si="59"/>
        <v>73.59</v>
      </c>
    </row>
    <row r="330" spans="2:8">
      <c r="B330" s="53">
        <v>41347.093749999978</v>
      </c>
      <c r="C330" s="46">
        <v>84.77</v>
      </c>
      <c r="D330" s="46">
        <v>70.27</v>
      </c>
      <c r="E330" s="46">
        <v>73.66</v>
      </c>
      <c r="F330" s="286">
        <f t="shared" si="57"/>
        <v>84.77</v>
      </c>
      <c r="G330" s="286">
        <f t="shared" si="58"/>
        <v>70.27</v>
      </c>
      <c r="H330" s="286">
        <f t="shared" si="59"/>
        <v>73.66</v>
      </c>
    </row>
    <row r="331" spans="2:8">
      <c r="B331" s="53">
        <v>41347.104166666642</v>
      </c>
      <c r="C331" s="46">
        <v>85.4</v>
      </c>
      <c r="D331" s="46">
        <v>70.48</v>
      </c>
      <c r="E331" s="46">
        <v>73.69</v>
      </c>
      <c r="F331" s="286">
        <f t="shared" si="57"/>
        <v>85.4</v>
      </c>
      <c r="G331" s="286">
        <f t="shared" si="58"/>
        <v>70.48</v>
      </c>
      <c r="H331" s="286">
        <f t="shared" si="59"/>
        <v>73.69</v>
      </c>
    </row>
    <row r="332" spans="2:8">
      <c r="B332" s="53">
        <v>41347.114583333307</v>
      </c>
      <c r="C332" s="46">
        <v>85.71</v>
      </c>
      <c r="D332" s="46">
        <v>70.34</v>
      </c>
      <c r="E332" s="46">
        <v>73.69</v>
      </c>
      <c r="F332" s="286">
        <f t="shared" si="57"/>
        <v>85.71</v>
      </c>
      <c r="G332" s="286">
        <f t="shared" si="58"/>
        <v>70.34</v>
      </c>
      <c r="H332" s="286">
        <f t="shared" si="59"/>
        <v>73.69</v>
      </c>
    </row>
    <row r="333" spans="2:8">
      <c r="B333" s="53">
        <v>41347.124999999971</v>
      </c>
      <c r="C333" s="46">
        <v>85.34</v>
      </c>
      <c r="D333" s="46">
        <v>71.16</v>
      </c>
      <c r="E333" s="46">
        <v>73.72</v>
      </c>
      <c r="F333" s="286">
        <f t="shared" si="57"/>
        <v>85.34</v>
      </c>
      <c r="G333" s="286">
        <f t="shared" si="58"/>
        <v>71.16</v>
      </c>
      <c r="H333" s="286">
        <f t="shared" si="59"/>
        <v>73.72</v>
      </c>
    </row>
    <row r="334" spans="2:8">
      <c r="B334" s="53">
        <v>41347.135416666635</v>
      </c>
      <c r="C334" s="46">
        <v>85.46</v>
      </c>
      <c r="D334" s="46">
        <v>70.95</v>
      </c>
      <c r="E334" s="46">
        <v>73.599999999999994</v>
      </c>
      <c r="F334" s="286">
        <f t="shared" si="57"/>
        <v>85.46</v>
      </c>
      <c r="G334" s="286">
        <f t="shared" si="58"/>
        <v>70.95</v>
      </c>
      <c r="H334" s="286">
        <f t="shared" si="59"/>
        <v>73.599999999999994</v>
      </c>
    </row>
    <row r="335" spans="2:8">
      <c r="B335" s="53">
        <v>41347.145833333299</v>
      </c>
      <c r="C335" s="46">
        <v>85.03</v>
      </c>
      <c r="D335" s="46">
        <v>71.27</v>
      </c>
      <c r="E335" s="46">
        <v>73.64</v>
      </c>
      <c r="F335" s="286">
        <f t="shared" si="57"/>
        <v>85.03</v>
      </c>
      <c r="G335" s="286">
        <f t="shared" si="58"/>
        <v>71.27</v>
      </c>
      <c r="H335" s="286">
        <f t="shared" si="59"/>
        <v>73.64</v>
      </c>
    </row>
    <row r="336" spans="2:8">
      <c r="B336" s="53">
        <v>41347.156249999964</v>
      </c>
      <c r="C336" s="46">
        <v>84.31</v>
      </c>
      <c r="D336" s="46">
        <v>71.97</v>
      </c>
      <c r="E336" s="46">
        <v>73.599999999999994</v>
      </c>
      <c r="F336" s="286">
        <f t="shared" si="57"/>
        <v>84.31</v>
      </c>
      <c r="G336" s="286">
        <f t="shared" si="58"/>
        <v>71.97</v>
      </c>
      <c r="H336" s="286">
        <f t="shared" si="59"/>
        <v>73.599999999999994</v>
      </c>
    </row>
    <row r="337" spans="2:8">
      <c r="B337" s="53">
        <v>41347.166666666628</v>
      </c>
      <c r="C337" s="46">
        <v>84.04</v>
      </c>
      <c r="D337" s="46">
        <v>71.92</v>
      </c>
      <c r="E337" s="46">
        <v>73.64</v>
      </c>
      <c r="F337" s="286">
        <f t="shared" si="57"/>
        <v>84.04</v>
      </c>
      <c r="G337" s="286">
        <f t="shared" si="58"/>
        <v>71.92</v>
      </c>
      <c r="H337" s="286">
        <f t="shared" si="59"/>
        <v>73.64</v>
      </c>
    </row>
    <row r="338" spans="2:8">
      <c r="B338" s="53">
        <v>41347.177083333292</v>
      </c>
      <c r="C338" s="46">
        <v>83.64</v>
      </c>
      <c r="D338" s="46">
        <v>71.53</v>
      </c>
      <c r="E338" s="46">
        <v>73.73</v>
      </c>
      <c r="F338" s="286">
        <f t="shared" si="57"/>
        <v>83.64</v>
      </c>
      <c r="G338" s="286">
        <f t="shared" si="58"/>
        <v>71.53</v>
      </c>
      <c r="H338" s="286">
        <f t="shared" si="59"/>
        <v>73.73</v>
      </c>
    </row>
    <row r="339" spans="2:8">
      <c r="B339" s="53">
        <v>41347.187499999956</v>
      </c>
      <c r="C339" s="46">
        <v>83.98</v>
      </c>
      <c r="D339" s="46">
        <v>72.180000000000007</v>
      </c>
      <c r="E339" s="46">
        <v>73.83</v>
      </c>
      <c r="F339" s="286">
        <f t="shared" si="57"/>
        <v>83.98</v>
      </c>
      <c r="G339" s="286">
        <f t="shared" si="58"/>
        <v>72.180000000000007</v>
      </c>
      <c r="H339" s="286">
        <f t="shared" si="59"/>
        <v>73.83</v>
      </c>
    </row>
    <row r="340" spans="2:8">
      <c r="B340" s="53">
        <v>41347.197916666621</v>
      </c>
      <c r="C340" s="46">
        <v>84.03</v>
      </c>
      <c r="D340" s="46">
        <v>69.05</v>
      </c>
      <c r="E340" s="46">
        <v>73.72</v>
      </c>
      <c r="F340" s="286">
        <f t="shared" si="57"/>
        <v>84.03</v>
      </c>
      <c r="G340" s="286">
        <f t="shared" si="58"/>
        <v>69.05</v>
      </c>
      <c r="H340" s="286">
        <f t="shared" si="59"/>
        <v>73.72</v>
      </c>
    </row>
    <row r="341" spans="2:8">
      <c r="B341" s="53">
        <v>41347.208333333285</v>
      </c>
      <c r="C341" s="46">
        <v>83.6</v>
      </c>
      <c r="D341" s="46">
        <v>68.8</v>
      </c>
      <c r="E341" s="46">
        <v>73.739999999999995</v>
      </c>
      <c r="F341" s="286">
        <f t="shared" si="57"/>
        <v>83.6</v>
      </c>
      <c r="G341" s="286">
        <f t="shared" si="58"/>
        <v>68.8</v>
      </c>
      <c r="H341" s="286">
        <f t="shared" si="59"/>
        <v>73.739999999999995</v>
      </c>
    </row>
    <row r="342" spans="2:8">
      <c r="B342" s="53">
        <v>41347.218749999949</v>
      </c>
      <c r="C342" s="46">
        <v>83.03</v>
      </c>
      <c r="D342" s="46">
        <v>68.510000000000005</v>
      </c>
      <c r="E342" s="46">
        <v>73.790000000000006</v>
      </c>
      <c r="F342" s="286">
        <f t="shared" si="57"/>
        <v>83.03</v>
      </c>
      <c r="G342" s="286">
        <f t="shared" si="58"/>
        <v>68.510000000000005</v>
      </c>
      <c r="H342" s="286">
        <f t="shared" si="59"/>
        <v>73.790000000000006</v>
      </c>
    </row>
    <row r="343" spans="2:8">
      <c r="B343" s="53">
        <v>41347.229166666613</v>
      </c>
      <c r="C343" s="46">
        <v>83.14</v>
      </c>
      <c r="D343" s="46">
        <v>68.3</v>
      </c>
      <c r="E343" s="46">
        <v>73.86</v>
      </c>
      <c r="F343" s="286">
        <f t="shared" si="57"/>
        <v>83.14</v>
      </c>
      <c r="G343" s="286">
        <f t="shared" si="58"/>
        <v>68.3</v>
      </c>
      <c r="H343" s="286">
        <f t="shared" si="59"/>
        <v>73.86</v>
      </c>
    </row>
    <row r="344" spans="2:8">
      <c r="B344" s="53">
        <v>41347.239583333278</v>
      </c>
      <c r="C344" s="46">
        <v>83.66</v>
      </c>
      <c r="D344" s="46">
        <v>67.8</v>
      </c>
      <c r="E344" s="46">
        <v>73.81</v>
      </c>
      <c r="F344" s="286">
        <f t="shared" si="57"/>
        <v>83.66</v>
      </c>
      <c r="G344" s="286">
        <f t="shared" si="58"/>
        <v>67.8</v>
      </c>
      <c r="H344" s="286">
        <f t="shared" si="59"/>
        <v>73.81</v>
      </c>
    </row>
    <row r="345" spans="2:8">
      <c r="B345" s="53">
        <v>41347.249999999942</v>
      </c>
      <c r="C345" s="46">
        <v>83.45</v>
      </c>
      <c r="D345" s="46">
        <v>67.459999999999994</v>
      </c>
      <c r="E345" s="46">
        <v>73.709999999999994</v>
      </c>
      <c r="F345" s="286">
        <f t="shared" si="57"/>
        <v>83.45</v>
      </c>
      <c r="G345" s="286">
        <f t="shared" si="58"/>
        <v>67.459999999999994</v>
      </c>
      <c r="H345" s="286">
        <f t="shared" si="59"/>
        <v>73.709999999999994</v>
      </c>
    </row>
    <row r="346" spans="2:8">
      <c r="B346" s="53">
        <v>41347.260416666606</v>
      </c>
      <c r="C346" s="46">
        <v>83.2</v>
      </c>
      <c r="D346" s="46">
        <v>66.72</v>
      </c>
      <c r="E346" s="46">
        <v>73.86</v>
      </c>
      <c r="F346" s="286">
        <f t="shared" si="57"/>
        <v>83.2</v>
      </c>
      <c r="G346" s="286">
        <f t="shared" si="58"/>
        <v>66.72</v>
      </c>
      <c r="H346" s="286">
        <f t="shared" si="59"/>
        <v>73.86</v>
      </c>
    </row>
    <row r="347" spans="2:8">
      <c r="B347" s="53">
        <v>41347.27083333327</v>
      </c>
      <c r="C347" s="46">
        <v>83.15</v>
      </c>
      <c r="D347" s="46">
        <v>66.819999999999993</v>
      </c>
      <c r="E347" s="46">
        <v>73.77</v>
      </c>
      <c r="F347" s="286">
        <f t="shared" si="57"/>
        <v>83.15</v>
      </c>
      <c r="G347" s="286">
        <f t="shared" si="58"/>
        <v>66.819999999999993</v>
      </c>
      <c r="H347" s="286">
        <f t="shared" si="59"/>
        <v>73.77</v>
      </c>
    </row>
    <row r="348" spans="2:8">
      <c r="B348" s="53">
        <v>41347.281249999935</v>
      </c>
      <c r="C348" s="46">
        <v>82.47</v>
      </c>
      <c r="D348" s="46">
        <v>65.67</v>
      </c>
      <c r="E348" s="46">
        <v>73.52</v>
      </c>
      <c r="F348" s="286">
        <f t="shared" si="57"/>
        <v>82.47</v>
      </c>
      <c r="G348" s="286">
        <f t="shared" si="58"/>
        <v>65.67</v>
      </c>
      <c r="H348" s="286">
        <f t="shared" si="59"/>
        <v>73.52</v>
      </c>
    </row>
    <row r="349" spans="2:8">
      <c r="B349" s="53">
        <v>41347.291666666599</v>
      </c>
      <c r="C349" s="46">
        <v>82.03</v>
      </c>
      <c r="D349" s="46">
        <v>65.010000000000005</v>
      </c>
      <c r="E349" s="46">
        <v>73.5</v>
      </c>
      <c r="F349" s="286">
        <f t="shared" si="57"/>
        <v>82.03</v>
      </c>
      <c r="G349" s="286">
        <f t="shared" si="58"/>
        <v>65.010000000000005</v>
      </c>
      <c r="H349" s="286">
        <f t="shared" si="59"/>
        <v>73.5</v>
      </c>
    </row>
    <row r="350" spans="2:8">
      <c r="B350" s="53">
        <v>41347.302083333263</v>
      </c>
      <c r="C350" s="46">
        <v>82.63</v>
      </c>
      <c r="D350" s="46">
        <v>63.39</v>
      </c>
      <c r="E350" s="46">
        <v>73.39</v>
      </c>
      <c r="F350" s="286">
        <f t="shared" si="57"/>
        <v>82.63</v>
      </c>
      <c r="G350" s="286">
        <f t="shared" si="58"/>
        <v>63.39</v>
      </c>
      <c r="H350" s="286">
        <f t="shared" si="59"/>
        <v>73.39</v>
      </c>
    </row>
    <row r="351" spans="2:8">
      <c r="B351" s="53">
        <v>41347.312499999927</v>
      </c>
      <c r="C351" s="46">
        <v>81.64</v>
      </c>
      <c r="D351" s="46">
        <v>62.79</v>
      </c>
      <c r="E351" s="46">
        <v>73.27</v>
      </c>
      <c r="F351" s="286">
        <f t="shared" si="57"/>
        <v>81.64</v>
      </c>
      <c r="G351" s="286">
        <f t="shared" si="58"/>
        <v>62.79</v>
      </c>
      <c r="H351" s="286">
        <f t="shared" si="59"/>
        <v>73.27</v>
      </c>
    </row>
    <row r="352" spans="2:8">
      <c r="B352" s="53">
        <v>41347.322916666591</v>
      </c>
      <c r="C352" s="46">
        <v>81.99</v>
      </c>
      <c r="D352" s="46">
        <v>62.75</v>
      </c>
      <c r="E352" s="46">
        <v>73.14</v>
      </c>
      <c r="F352" s="286">
        <f t="shared" si="57"/>
        <v>81.99</v>
      </c>
      <c r="G352" s="286">
        <f t="shared" si="58"/>
        <v>62.75</v>
      </c>
      <c r="H352" s="286">
        <f t="shared" si="59"/>
        <v>73.14</v>
      </c>
    </row>
    <row r="353" spans="2:8">
      <c r="B353" s="53">
        <v>41347.333333333256</v>
      </c>
      <c r="C353" s="46">
        <v>82.27</v>
      </c>
      <c r="D353" s="46">
        <v>64.28</v>
      </c>
      <c r="E353" s="46">
        <v>73.34</v>
      </c>
      <c r="F353" s="286">
        <f t="shared" si="57"/>
        <v>82.27</v>
      </c>
      <c r="G353" s="286">
        <f t="shared" si="58"/>
        <v>64.28</v>
      </c>
      <c r="H353" s="286">
        <f t="shared" si="59"/>
        <v>73.34</v>
      </c>
    </row>
    <row r="354" spans="2:8">
      <c r="B354" s="53">
        <v>41347.34374999992</v>
      </c>
      <c r="C354" s="46">
        <v>82.77</v>
      </c>
      <c r="D354" s="46">
        <v>64.3</v>
      </c>
      <c r="E354" s="46">
        <v>73.319999999999993</v>
      </c>
      <c r="F354" s="286">
        <f t="shared" si="57"/>
        <v>82.77</v>
      </c>
      <c r="G354" s="286">
        <f t="shared" si="58"/>
        <v>64.3</v>
      </c>
      <c r="H354" s="286">
        <f t="shared" si="59"/>
        <v>73.319999999999993</v>
      </c>
    </row>
    <row r="355" spans="2:8">
      <c r="B355" s="53">
        <v>41347.354166666584</v>
      </c>
      <c r="C355" s="46">
        <v>82.12</v>
      </c>
      <c r="D355" s="46">
        <v>65.02</v>
      </c>
      <c r="E355" s="46">
        <v>73.709999999999994</v>
      </c>
      <c r="F355" s="286">
        <f t="shared" si="57"/>
        <v>82.12</v>
      </c>
      <c r="G355" s="286">
        <f t="shared" si="58"/>
        <v>65.02</v>
      </c>
      <c r="H355" s="286">
        <f t="shared" si="59"/>
        <v>73.709999999999994</v>
      </c>
    </row>
    <row r="356" spans="2:8">
      <c r="B356" s="53">
        <v>41347.364583333248</v>
      </c>
      <c r="C356" s="46">
        <v>80.849999999999994</v>
      </c>
      <c r="D356" s="46">
        <v>65.03</v>
      </c>
      <c r="E356" s="46">
        <v>73.5</v>
      </c>
      <c r="F356" s="286">
        <f t="shared" si="57"/>
        <v>80.849999999999994</v>
      </c>
      <c r="G356" s="286">
        <f t="shared" si="58"/>
        <v>65.03</v>
      </c>
      <c r="H356" s="286">
        <f t="shared" si="59"/>
        <v>73.5</v>
      </c>
    </row>
    <row r="357" spans="2:8">
      <c r="B357" s="53">
        <v>41347.374999999913</v>
      </c>
      <c r="C357" s="46">
        <v>80.2</v>
      </c>
      <c r="D357" s="46">
        <v>64.959999999999994</v>
      </c>
      <c r="E357" s="46">
        <v>73.45</v>
      </c>
      <c r="F357" s="286">
        <f t="shared" si="57"/>
        <v>80.2</v>
      </c>
      <c r="G357" s="286">
        <f t="shared" si="58"/>
        <v>64.959999999999994</v>
      </c>
      <c r="H357" s="286">
        <f t="shared" si="59"/>
        <v>73.45</v>
      </c>
    </row>
    <row r="358" spans="2:8">
      <c r="B358" s="53">
        <v>41347.385416666577</v>
      </c>
      <c r="C358" s="46">
        <v>80.8</v>
      </c>
      <c r="D358" s="46">
        <v>65.67</v>
      </c>
      <c r="E358" s="46">
        <v>73.11</v>
      </c>
      <c r="F358" s="286">
        <f t="shared" si="57"/>
        <v>80.8</v>
      </c>
      <c r="G358" s="286">
        <f t="shared" si="58"/>
        <v>65.67</v>
      </c>
      <c r="H358" s="286">
        <f t="shared" si="59"/>
        <v>73.11</v>
      </c>
    </row>
    <row r="359" spans="2:8">
      <c r="B359" s="53">
        <v>41347.395833333241</v>
      </c>
      <c r="C359" s="46">
        <v>79.95</v>
      </c>
      <c r="D359" s="46">
        <v>66.540000000000006</v>
      </c>
      <c r="E359" s="46">
        <v>72.540000000000006</v>
      </c>
      <c r="F359" s="286">
        <f t="shared" si="57"/>
        <v>79.95</v>
      </c>
      <c r="G359" s="286">
        <f t="shared" si="58"/>
        <v>66.540000000000006</v>
      </c>
      <c r="H359" s="286">
        <f t="shared" si="59"/>
        <v>72.540000000000006</v>
      </c>
    </row>
    <row r="360" spans="2:8">
      <c r="B360" s="53">
        <v>41347.406249999905</v>
      </c>
      <c r="C360" s="46">
        <v>81.09</v>
      </c>
      <c r="D360" s="46">
        <v>67.430000000000007</v>
      </c>
      <c r="E360" s="46">
        <v>72.87</v>
      </c>
      <c r="F360" s="286">
        <f t="shared" si="57"/>
        <v>81.09</v>
      </c>
      <c r="G360" s="286">
        <f t="shared" si="58"/>
        <v>67.430000000000007</v>
      </c>
      <c r="H360" s="286">
        <f t="shared" si="59"/>
        <v>72.87</v>
      </c>
    </row>
    <row r="361" spans="2:8">
      <c r="B361" s="53">
        <v>41347.41666666657</v>
      </c>
      <c r="C361" s="46">
        <v>81.48</v>
      </c>
      <c r="D361" s="46">
        <v>67.98</v>
      </c>
      <c r="E361" s="46">
        <v>73.08</v>
      </c>
      <c r="F361" s="286">
        <f t="shared" si="57"/>
        <v>81.48</v>
      </c>
      <c r="G361" s="286">
        <f t="shared" si="58"/>
        <v>67.98</v>
      </c>
      <c r="H361" s="286">
        <f t="shared" si="59"/>
        <v>73.08</v>
      </c>
    </row>
    <row r="362" spans="2:8">
      <c r="B362" s="53">
        <v>41347.427083333234</v>
      </c>
      <c r="C362" s="46">
        <v>81.150000000000006</v>
      </c>
      <c r="D362" s="46">
        <v>66.400000000000006</v>
      </c>
      <c r="E362" s="46">
        <v>73.239999999999995</v>
      </c>
      <c r="F362" s="286">
        <f t="shared" si="57"/>
        <v>81.150000000000006</v>
      </c>
      <c r="G362" s="286">
        <f t="shared" si="58"/>
        <v>66.400000000000006</v>
      </c>
      <c r="H362" s="286">
        <f t="shared" si="59"/>
        <v>73.239999999999995</v>
      </c>
    </row>
    <row r="363" spans="2:8">
      <c r="B363" s="53">
        <v>41347.437499999898</v>
      </c>
      <c r="C363" s="46">
        <v>79.52</v>
      </c>
      <c r="D363" s="46">
        <v>68.56</v>
      </c>
      <c r="E363" s="46">
        <v>73.42</v>
      </c>
      <c r="F363" s="286">
        <f t="shared" si="57"/>
        <v>79.52</v>
      </c>
      <c r="G363" s="286">
        <f t="shared" si="58"/>
        <v>68.56</v>
      </c>
      <c r="H363" s="286">
        <f t="shared" si="59"/>
        <v>73.42</v>
      </c>
    </row>
    <row r="364" spans="2:8">
      <c r="B364" s="53">
        <v>41347.447916666562</v>
      </c>
      <c r="C364" s="46">
        <v>79.02</v>
      </c>
      <c r="D364" s="46">
        <v>68.81</v>
      </c>
      <c r="E364" s="46">
        <v>73.430000000000007</v>
      </c>
      <c r="F364" s="286">
        <f t="shared" si="57"/>
        <v>79.02</v>
      </c>
      <c r="G364" s="286">
        <f t="shared" si="58"/>
        <v>68.81</v>
      </c>
      <c r="H364" s="286">
        <f t="shared" si="59"/>
        <v>73.430000000000007</v>
      </c>
    </row>
    <row r="365" spans="2:8">
      <c r="B365" s="53">
        <v>41347.458333333227</v>
      </c>
      <c r="C365" s="46">
        <v>79.64</v>
      </c>
      <c r="D365" s="46">
        <v>69.260000000000005</v>
      </c>
      <c r="E365" s="46">
        <v>73.13</v>
      </c>
      <c r="F365" s="286">
        <f t="shared" si="57"/>
        <v>79.64</v>
      </c>
      <c r="G365" s="286">
        <f t="shared" si="58"/>
        <v>69.260000000000005</v>
      </c>
      <c r="H365" s="286">
        <f t="shared" si="59"/>
        <v>73.13</v>
      </c>
    </row>
    <row r="366" spans="2:8">
      <c r="B366" s="53">
        <v>41347.468749999891</v>
      </c>
      <c r="C366" s="46">
        <v>80.040000000000006</v>
      </c>
      <c r="D366" s="46">
        <v>70.09</v>
      </c>
      <c r="E366" s="46">
        <v>72.599999999999994</v>
      </c>
      <c r="F366" s="286">
        <f t="shared" si="57"/>
        <v>80.040000000000006</v>
      </c>
      <c r="G366" s="286">
        <f t="shared" si="58"/>
        <v>70.09</v>
      </c>
      <c r="H366" s="286">
        <f t="shared" si="59"/>
        <v>72.599999999999994</v>
      </c>
    </row>
    <row r="367" spans="2:8">
      <c r="B367" s="53">
        <v>41347.479166666555</v>
      </c>
      <c r="C367" s="46">
        <v>80.19</v>
      </c>
      <c r="D367" s="46">
        <v>71.92</v>
      </c>
      <c r="E367" s="46">
        <v>72.41</v>
      </c>
      <c r="F367" s="286">
        <f t="shared" si="57"/>
        <v>80.19</v>
      </c>
      <c r="G367" s="286">
        <f t="shared" si="58"/>
        <v>71.92</v>
      </c>
      <c r="H367" s="286">
        <f t="shared" si="59"/>
        <v>72.41</v>
      </c>
    </row>
    <row r="368" spans="2:8">
      <c r="B368" s="53">
        <v>41347.489583333219</v>
      </c>
      <c r="C368" s="46">
        <v>79.819999999999993</v>
      </c>
      <c r="D368" s="46">
        <v>72.34</v>
      </c>
      <c r="E368" s="46">
        <v>72.28</v>
      </c>
      <c r="F368" s="286">
        <f t="shared" si="57"/>
        <v>79.819999999999993</v>
      </c>
      <c r="G368" s="286">
        <f t="shared" si="58"/>
        <v>72.34</v>
      </c>
      <c r="H368" s="286">
        <f t="shared" si="59"/>
        <v>72.28</v>
      </c>
    </row>
    <row r="369" spans="2:8">
      <c r="B369" s="53">
        <v>41347.499999999884</v>
      </c>
      <c r="C369" s="46">
        <v>80.08</v>
      </c>
      <c r="D369" s="46">
        <v>72.59</v>
      </c>
      <c r="E369" s="46">
        <v>72.290000000000006</v>
      </c>
      <c r="F369" s="286">
        <f t="shared" si="57"/>
        <v>80.08</v>
      </c>
      <c r="G369" s="286">
        <f t="shared" si="58"/>
        <v>72.59</v>
      </c>
      <c r="H369" s="286">
        <f t="shared" si="59"/>
        <v>72.290000000000006</v>
      </c>
    </row>
    <row r="370" spans="2:8">
      <c r="B370" s="53">
        <v>41347.510416666548</v>
      </c>
      <c r="C370" s="46">
        <v>80.17</v>
      </c>
      <c r="D370" s="46">
        <v>73.33</v>
      </c>
      <c r="E370" s="46">
        <v>71.56</v>
      </c>
      <c r="F370" s="286">
        <f t="shared" si="57"/>
        <v>80.17</v>
      </c>
      <c r="G370" s="286">
        <f t="shared" si="58"/>
        <v>73.33</v>
      </c>
      <c r="H370" s="286">
        <f t="shared" si="59"/>
        <v>71.56</v>
      </c>
    </row>
    <row r="371" spans="2:8">
      <c r="B371" s="53">
        <v>41347.520833333212</v>
      </c>
      <c r="C371" s="46">
        <v>79.959999999999994</v>
      </c>
      <c r="D371" s="46">
        <v>71.760000000000005</v>
      </c>
      <c r="E371" s="46">
        <v>72.53</v>
      </c>
      <c r="F371" s="286">
        <f t="shared" si="57"/>
        <v>79.959999999999994</v>
      </c>
      <c r="G371" s="286">
        <f t="shared" si="58"/>
        <v>71.760000000000005</v>
      </c>
      <c r="H371" s="286">
        <f t="shared" si="59"/>
        <v>72.53</v>
      </c>
    </row>
    <row r="372" spans="2:8">
      <c r="B372" s="53">
        <v>41347.531249999876</v>
      </c>
      <c r="C372" s="46">
        <v>80.599999999999994</v>
      </c>
      <c r="D372" s="46">
        <v>71.400000000000006</v>
      </c>
      <c r="E372" s="46">
        <v>72.92</v>
      </c>
      <c r="F372" s="286">
        <f t="shared" si="57"/>
        <v>80.599999999999994</v>
      </c>
      <c r="G372" s="286">
        <f t="shared" si="58"/>
        <v>71.400000000000006</v>
      </c>
      <c r="H372" s="286">
        <f t="shared" si="59"/>
        <v>72.92</v>
      </c>
    </row>
    <row r="373" spans="2:8">
      <c r="B373" s="53">
        <v>41347.541666666541</v>
      </c>
      <c r="C373" s="46">
        <v>80.81</v>
      </c>
      <c r="D373" s="46">
        <v>70.760000000000005</v>
      </c>
      <c r="E373" s="46">
        <v>73.05</v>
      </c>
      <c r="F373" s="286">
        <f t="shared" si="57"/>
        <v>80.81</v>
      </c>
      <c r="G373" s="286">
        <f t="shared" si="58"/>
        <v>70.760000000000005</v>
      </c>
      <c r="H373" s="286">
        <f t="shared" si="59"/>
        <v>73.05</v>
      </c>
    </row>
    <row r="374" spans="2:8">
      <c r="B374" s="53">
        <v>41347.552083333205</v>
      </c>
      <c r="C374" s="46">
        <v>80.98</v>
      </c>
      <c r="D374" s="46">
        <v>70.36</v>
      </c>
      <c r="E374" s="46">
        <v>72.709999999999994</v>
      </c>
      <c r="F374" s="286">
        <f t="shared" si="57"/>
        <v>80.98</v>
      </c>
      <c r="G374" s="286">
        <f t="shared" si="58"/>
        <v>70.36</v>
      </c>
      <c r="H374" s="286">
        <f t="shared" si="59"/>
        <v>72.709999999999994</v>
      </c>
    </row>
    <row r="375" spans="2:8">
      <c r="B375" s="53">
        <v>41347.562499999869</v>
      </c>
      <c r="C375" s="46">
        <v>80.83</v>
      </c>
      <c r="D375" s="46">
        <v>70.08</v>
      </c>
      <c r="E375" s="46">
        <v>72.69</v>
      </c>
      <c r="F375" s="286">
        <f t="shared" si="57"/>
        <v>80.83</v>
      </c>
      <c r="G375" s="286">
        <f t="shared" si="58"/>
        <v>70.08</v>
      </c>
      <c r="H375" s="286">
        <f t="shared" si="59"/>
        <v>72.69</v>
      </c>
    </row>
    <row r="376" spans="2:8">
      <c r="B376" s="53">
        <v>41347.572916666533</v>
      </c>
      <c r="C376" s="46">
        <v>80.680000000000007</v>
      </c>
      <c r="D376" s="46">
        <v>70.55</v>
      </c>
      <c r="E376" s="46">
        <v>72.67</v>
      </c>
      <c r="F376" s="286">
        <f t="shared" si="57"/>
        <v>80.680000000000007</v>
      </c>
      <c r="G376" s="286">
        <f t="shared" si="58"/>
        <v>70.55</v>
      </c>
      <c r="H376" s="286">
        <f t="shared" si="59"/>
        <v>72.67</v>
      </c>
    </row>
    <row r="377" spans="2:8">
      <c r="B377" s="53">
        <v>41347.583333333198</v>
      </c>
      <c r="C377" s="46">
        <v>80.91</v>
      </c>
      <c r="D377" s="46">
        <v>70.760000000000005</v>
      </c>
      <c r="E377" s="46">
        <v>72.739999999999995</v>
      </c>
      <c r="F377" s="286">
        <f t="shared" si="57"/>
        <v>80.91</v>
      </c>
      <c r="G377" s="286">
        <f t="shared" si="58"/>
        <v>70.760000000000005</v>
      </c>
      <c r="H377" s="286">
        <f t="shared" si="59"/>
        <v>72.739999999999995</v>
      </c>
    </row>
    <row r="378" spans="2:8">
      <c r="B378" s="53">
        <v>41347.593749999862</v>
      </c>
      <c r="C378" s="46">
        <v>81.349999999999994</v>
      </c>
      <c r="D378" s="46">
        <v>72.09</v>
      </c>
      <c r="E378" s="46">
        <v>72.55</v>
      </c>
      <c r="F378" s="286">
        <f t="shared" si="57"/>
        <v>81.349999999999994</v>
      </c>
      <c r="G378" s="286">
        <f t="shared" si="58"/>
        <v>72.09</v>
      </c>
      <c r="H378" s="286">
        <f t="shared" si="59"/>
        <v>72.55</v>
      </c>
    </row>
    <row r="379" spans="2:8">
      <c r="B379" s="53">
        <v>41347.604166666526</v>
      </c>
      <c r="C379" s="46">
        <v>82.02</v>
      </c>
      <c r="D379" s="46">
        <v>72.41</v>
      </c>
      <c r="E379" s="46">
        <v>72.25</v>
      </c>
      <c r="F379" s="286">
        <f t="shared" si="57"/>
        <v>82.02</v>
      </c>
      <c r="G379" s="286">
        <f t="shared" si="58"/>
        <v>72.41</v>
      </c>
      <c r="H379" s="286">
        <f t="shared" si="59"/>
        <v>72.25</v>
      </c>
    </row>
    <row r="380" spans="2:8">
      <c r="B380" s="53">
        <v>41347.61458333319</v>
      </c>
      <c r="C380" s="46">
        <v>81.290000000000006</v>
      </c>
      <c r="D380" s="46">
        <v>73.52</v>
      </c>
      <c r="E380" s="46">
        <v>72.209999999999994</v>
      </c>
      <c r="F380" s="286">
        <f t="shared" si="57"/>
        <v>81.290000000000006</v>
      </c>
      <c r="G380" s="286">
        <f t="shared" si="58"/>
        <v>73.52</v>
      </c>
      <c r="H380" s="286">
        <f t="shared" si="59"/>
        <v>72.209999999999994</v>
      </c>
    </row>
    <row r="381" spans="2:8">
      <c r="B381" s="53">
        <v>41347.624999999854</v>
      </c>
      <c r="C381" s="46">
        <v>81.099999999999994</v>
      </c>
      <c r="D381" s="46">
        <v>73.97</v>
      </c>
      <c r="E381" s="46">
        <v>72.25</v>
      </c>
      <c r="F381" s="286">
        <f t="shared" si="57"/>
        <v>81.099999999999994</v>
      </c>
      <c r="G381" s="286">
        <f t="shared" si="58"/>
        <v>73.97</v>
      </c>
      <c r="H381" s="286">
        <f t="shared" si="59"/>
        <v>72.25</v>
      </c>
    </row>
    <row r="382" spans="2:8">
      <c r="B382" s="53">
        <v>41347.635416666519</v>
      </c>
      <c r="C382" s="46">
        <v>81.14</v>
      </c>
      <c r="D382" s="46">
        <v>74</v>
      </c>
      <c r="E382" s="46">
        <v>72.28</v>
      </c>
      <c r="F382" s="286">
        <f t="shared" si="57"/>
        <v>81.14</v>
      </c>
      <c r="G382" s="286">
        <f t="shared" si="58"/>
        <v>74</v>
      </c>
      <c r="H382" s="286">
        <f t="shared" si="59"/>
        <v>72.28</v>
      </c>
    </row>
    <row r="383" spans="2:8">
      <c r="B383" s="53">
        <v>41347.645833333183</v>
      </c>
      <c r="C383" s="46">
        <v>81.67</v>
      </c>
      <c r="D383" s="46">
        <v>73.95</v>
      </c>
      <c r="E383" s="46">
        <v>72.239999999999995</v>
      </c>
      <c r="F383" s="286">
        <f t="shared" si="57"/>
        <v>81.67</v>
      </c>
      <c r="G383" s="286">
        <f t="shared" si="58"/>
        <v>73.95</v>
      </c>
      <c r="H383" s="286">
        <f t="shared" si="59"/>
        <v>72.239999999999995</v>
      </c>
    </row>
    <row r="384" spans="2:8">
      <c r="B384" s="53">
        <v>41347.656249999847</v>
      </c>
      <c r="C384" s="46">
        <v>82.04</v>
      </c>
      <c r="D384" s="46">
        <v>72.930000000000007</v>
      </c>
      <c r="E384" s="46">
        <v>72.3</v>
      </c>
      <c r="F384" s="286">
        <f t="shared" si="57"/>
        <v>82.04</v>
      </c>
      <c r="G384" s="286">
        <f t="shared" si="58"/>
        <v>72.930000000000007</v>
      </c>
      <c r="H384" s="286">
        <f t="shared" si="59"/>
        <v>72.3</v>
      </c>
    </row>
    <row r="385" spans="2:8">
      <c r="B385" s="53">
        <v>41347.666666666511</v>
      </c>
      <c r="C385" s="46">
        <v>81.680000000000007</v>
      </c>
      <c r="D385" s="46">
        <v>71.36</v>
      </c>
      <c r="E385" s="46">
        <v>72.58</v>
      </c>
      <c r="F385" s="286">
        <f t="shared" si="57"/>
        <v>81.680000000000007</v>
      </c>
      <c r="G385" s="286">
        <f t="shared" si="58"/>
        <v>71.36</v>
      </c>
      <c r="H385" s="286">
        <f t="shared" si="59"/>
        <v>72.58</v>
      </c>
    </row>
    <row r="386" spans="2:8">
      <c r="B386" s="53">
        <v>41347.677083333176</v>
      </c>
      <c r="C386" s="46">
        <v>81.83</v>
      </c>
      <c r="D386" s="46">
        <v>71.41</v>
      </c>
      <c r="E386" s="46">
        <v>73.48</v>
      </c>
      <c r="F386" s="286">
        <f t="shared" si="57"/>
        <v>81.83</v>
      </c>
      <c r="G386" s="286">
        <f t="shared" si="58"/>
        <v>71.41</v>
      </c>
      <c r="H386" s="286">
        <f t="shared" si="59"/>
        <v>73.48</v>
      </c>
    </row>
    <row r="387" spans="2:8">
      <c r="B387" s="53">
        <v>41347.68749999984</v>
      </c>
      <c r="C387" s="46">
        <v>81.400000000000006</v>
      </c>
      <c r="D387" s="46">
        <v>71.91</v>
      </c>
      <c r="E387" s="46">
        <v>73.45</v>
      </c>
      <c r="F387" s="286">
        <f t="shared" ref="F387:F417" si="60">+IF(F$321,C387)</f>
        <v>81.400000000000006</v>
      </c>
      <c r="G387" s="286">
        <f t="shared" ref="G387:G417" si="61">+IF(G$321,D387)</f>
        <v>71.91</v>
      </c>
      <c r="H387" s="286">
        <f t="shared" ref="H387:H417" si="62">+IF(H$321,E387)</f>
        <v>73.45</v>
      </c>
    </row>
    <row r="388" spans="2:8">
      <c r="B388" s="53">
        <v>41347.697916666504</v>
      </c>
      <c r="C388" s="46">
        <v>81.569999999999993</v>
      </c>
      <c r="D388" s="46">
        <v>72.069999999999993</v>
      </c>
      <c r="E388" s="46">
        <v>73.36</v>
      </c>
      <c r="F388" s="286">
        <f t="shared" si="60"/>
        <v>81.569999999999993</v>
      </c>
      <c r="G388" s="286">
        <f t="shared" si="61"/>
        <v>72.069999999999993</v>
      </c>
      <c r="H388" s="286">
        <f t="shared" si="62"/>
        <v>73.36</v>
      </c>
    </row>
    <row r="389" spans="2:8">
      <c r="B389" s="53">
        <v>41347.708333333168</v>
      </c>
      <c r="C389" s="46">
        <v>81.489999999999995</v>
      </c>
      <c r="D389" s="46">
        <v>70.56</v>
      </c>
      <c r="E389" s="46">
        <v>71.27</v>
      </c>
      <c r="F389" s="286">
        <f t="shared" si="60"/>
        <v>81.489999999999995</v>
      </c>
      <c r="G389" s="286">
        <f t="shared" si="61"/>
        <v>70.56</v>
      </c>
      <c r="H389" s="286">
        <f t="shared" si="62"/>
        <v>71.27</v>
      </c>
    </row>
    <row r="390" spans="2:8">
      <c r="B390" s="53">
        <v>41347.718749999833</v>
      </c>
      <c r="C390" s="46">
        <v>81.37</v>
      </c>
      <c r="D390" s="46">
        <v>69.08</v>
      </c>
      <c r="E390" s="46">
        <v>62</v>
      </c>
      <c r="F390" s="286">
        <f t="shared" si="60"/>
        <v>81.37</v>
      </c>
      <c r="G390" s="286">
        <f t="shared" si="61"/>
        <v>69.08</v>
      </c>
      <c r="H390" s="286">
        <f t="shared" si="62"/>
        <v>62</v>
      </c>
    </row>
    <row r="391" spans="2:8">
      <c r="B391" s="53">
        <v>41347.729166666497</v>
      </c>
      <c r="C391" s="46">
        <v>80.86</v>
      </c>
      <c r="D391" s="46">
        <v>69.290000000000006</v>
      </c>
      <c r="E391" s="46">
        <v>57.57</v>
      </c>
      <c r="F391" s="286">
        <f t="shared" si="60"/>
        <v>80.86</v>
      </c>
      <c r="G391" s="286">
        <f t="shared" si="61"/>
        <v>69.290000000000006</v>
      </c>
      <c r="H391" s="286">
        <f t="shared" si="62"/>
        <v>57.57</v>
      </c>
    </row>
    <row r="392" spans="2:8">
      <c r="B392" s="53">
        <v>41347.739583333161</v>
      </c>
      <c r="C392" s="46">
        <v>80.849999999999994</v>
      </c>
      <c r="D392" s="46">
        <v>69.83</v>
      </c>
      <c r="E392" s="46">
        <v>57.58</v>
      </c>
      <c r="F392" s="286">
        <f t="shared" si="60"/>
        <v>80.849999999999994</v>
      </c>
      <c r="G392" s="286">
        <f t="shared" si="61"/>
        <v>69.83</v>
      </c>
      <c r="H392" s="286">
        <f t="shared" si="62"/>
        <v>57.58</v>
      </c>
    </row>
    <row r="393" spans="2:8">
      <c r="B393" s="53">
        <v>41347.749999999825</v>
      </c>
      <c r="C393" s="46">
        <v>80.75</v>
      </c>
      <c r="D393" s="46">
        <v>68.75</v>
      </c>
      <c r="E393" s="46">
        <v>57.32</v>
      </c>
      <c r="F393" s="286">
        <f t="shared" si="60"/>
        <v>80.75</v>
      </c>
      <c r="G393" s="286">
        <f t="shared" si="61"/>
        <v>68.75</v>
      </c>
      <c r="H393" s="286">
        <f t="shared" si="62"/>
        <v>57.32</v>
      </c>
    </row>
    <row r="394" spans="2:8">
      <c r="B394" s="53">
        <v>41347.76041666649</v>
      </c>
      <c r="C394" s="46">
        <v>79.77</v>
      </c>
      <c r="D394" s="46">
        <v>68.650000000000006</v>
      </c>
      <c r="E394" s="46">
        <v>46.17</v>
      </c>
      <c r="F394" s="286">
        <f t="shared" si="60"/>
        <v>79.77</v>
      </c>
      <c r="G394" s="286">
        <f t="shared" si="61"/>
        <v>68.650000000000006</v>
      </c>
      <c r="H394" s="286">
        <f t="shared" si="62"/>
        <v>46.17</v>
      </c>
    </row>
    <row r="395" spans="2:8">
      <c r="B395" s="53">
        <v>41347.770833333154</v>
      </c>
      <c r="C395" s="46">
        <v>79.430000000000007</v>
      </c>
      <c r="D395" s="46">
        <v>68.290000000000006</v>
      </c>
      <c r="E395" s="46">
        <v>36.07</v>
      </c>
      <c r="F395" s="286">
        <f t="shared" si="60"/>
        <v>79.430000000000007</v>
      </c>
      <c r="G395" s="286">
        <f t="shared" si="61"/>
        <v>68.290000000000006</v>
      </c>
      <c r="H395" s="286">
        <f t="shared" si="62"/>
        <v>36.07</v>
      </c>
    </row>
    <row r="396" spans="2:8">
      <c r="B396" s="53">
        <v>41347.781249999818</v>
      </c>
      <c r="C396" s="46">
        <v>80.05</v>
      </c>
      <c r="D396" s="46">
        <v>66.599999999999994</v>
      </c>
      <c r="E396" s="46">
        <v>31.67</v>
      </c>
      <c r="F396" s="286">
        <f t="shared" si="60"/>
        <v>80.05</v>
      </c>
      <c r="G396" s="286">
        <f t="shared" si="61"/>
        <v>66.599999999999994</v>
      </c>
      <c r="H396" s="286">
        <f t="shared" si="62"/>
        <v>31.67</v>
      </c>
    </row>
    <row r="397" spans="2:8">
      <c r="B397" s="53">
        <v>41347.791666666482</v>
      </c>
      <c r="C397" s="46">
        <v>80.95</v>
      </c>
      <c r="D397" s="46">
        <v>59.82</v>
      </c>
      <c r="E397" s="46">
        <v>30.01</v>
      </c>
      <c r="F397" s="286">
        <f t="shared" si="60"/>
        <v>80.95</v>
      </c>
      <c r="G397" s="286">
        <f t="shared" si="61"/>
        <v>59.82</v>
      </c>
      <c r="H397" s="286">
        <f t="shared" si="62"/>
        <v>30.01</v>
      </c>
    </row>
    <row r="398" spans="2:8">
      <c r="B398" s="53">
        <v>41347.802083333147</v>
      </c>
      <c r="C398" s="46">
        <v>82.14</v>
      </c>
      <c r="D398" s="46">
        <v>55.66</v>
      </c>
      <c r="E398" s="46">
        <v>29.87</v>
      </c>
      <c r="F398" s="286">
        <f t="shared" si="60"/>
        <v>82.14</v>
      </c>
      <c r="G398" s="286">
        <f t="shared" si="61"/>
        <v>55.66</v>
      </c>
      <c r="H398" s="286">
        <f t="shared" si="62"/>
        <v>29.87</v>
      </c>
    </row>
    <row r="399" spans="2:8">
      <c r="B399" s="53">
        <v>41347.812499999811</v>
      </c>
      <c r="C399" s="46">
        <v>82.34</v>
      </c>
      <c r="D399" s="46">
        <v>54</v>
      </c>
      <c r="E399" s="46">
        <v>29.79</v>
      </c>
      <c r="F399" s="286">
        <f t="shared" si="60"/>
        <v>82.34</v>
      </c>
      <c r="G399" s="286">
        <f t="shared" si="61"/>
        <v>54</v>
      </c>
      <c r="H399" s="286">
        <f t="shared" si="62"/>
        <v>29.79</v>
      </c>
    </row>
    <row r="400" spans="2:8">
      <c r="B400" s="53">
        <v>41347.822916666475</v>
      </c>
      <c r="C400" s="46">
        <v>83.11</v>
      </c>
      <c r="D400" s="46">
        <v>54.19</v>
      </c>
      <c r="E400" s="46">
        <v>29.33</v>
      </c>
      <c r="F400" s="286">
        <f t="shared" si="60"/>
        <v>83.11</v>
      </c>
      <c r="G400" s="286">
        <f t="shared" si="61"/>
        <v>54.19</v>
      </c>
      <c r="H400" s="286">
        <f t="shared" si="62"/>
        <v>29.33</v>
      </c>
    </row>
    <row r="401" spans="2:8">
      <c r="B401" s="53">
        <v>41347.833333333139</v>
      </c>
      <c r="C401" s="46">
        <v>83.33</v>
      </c>
      <c r="D401" s="46">
        <v>54.23</v>
      </c>
      <c r="E401" s="46">
        <v>29.44</v>
      </c>
      <c r="F401" s="286">
        <f t="shared" si="60"/>
        <v>83.33</v>
      </c>
      <c r="G401" s="286">
        <f t="shared" si="61"/>
        <v>54.23</v>
      </c>
      <c r="H401" s="286">
        <f t="shared" si="62"/>
        <v>29.44</v>
      </c>
    </row>
    <row r="402" spans="2:8">
      <c r="B402" s="53">
        <v>41347.843749999804</v>
      </c>
      <c r="C402" s="46">
        <v>83.46</v>
      </c>
      <c r="D402" s="46">
        <v>54.73</v>
      </c>
      <c r="E402" s="46">
        <v>29.56</v>
      </c>
      <c r="F402" s="286">
        <f t="shared" si="60"/>
        <v>83.46</v>
      </c>
      <c r="G402" s="286">
        <f t="shared" si="61"/>
        <v>54.73</v>
      </c>
      <c r="H402" s="286">
        <f t="shared" si="62"/>
        <v>29.56</v>
      </c>
    </row>
    <row r="403" spans="2:8">
      <c r="B403" s="53">
        <v>41347.854166666468</v>
      </c>
      <c r="C403" s="46">
        <v>83.38</v>
      </c>
      <c r="D403" s="46">
        <v>62.59</v>
      </c>
      <c r="E403" s="46">
        <v>29.39</v>
      </c>
      <c r="F403" s="286">
        <f t="shared" si="60"/>
        <v>83.38</v>
      </c>
      <c r="G403" s="286">
        <f t="shared" si="61"/>
        <v>62.59</v>
      </c>
      <c r="H403" s="286">
        <f t="shared" si="62"/>
        <v>29.39</v>
      </c>
    </row>
    <row r="404" spans="2:8">
      <c r="B404" s="53">
        <v>41347.864583333132</v>
      </c>
      <c r="C404" s="46">
        <v>83.79</v>
      </c>
      <c r="D404" s="46">
        <v>64.84</v>
      </c>
      <c r="E404" s="46">
        <v>29.62</v>
      </c>
      <c r="F404" s="286">
        <f t="shared" si="60"/>
        <v>83.79</v>
      </c>
      <c r="G404" s="286">
        <f t="shared" si="61"/>
        <v>64.84</v>
      </c>
      <c r="H404" s="286">
        <f t="shared" si="62"/>
        <v>29.62</v>
      </c>
    </row>
    <row r="405" spans="2:8">
      <c r="B405" s="53">
        <v>41347.874999999796</v>
      </c>
      <c r="C405" s="46">
        <v>83.46</v>
      </c>
      <c r="D405" s="46">
        <v>67.72</v>
      </c>
      <c r="E405" s="46">
        <v>29.83</v>
      </c>
      <c r="F405" s="286">
        <f t="shared" si="60"/>
        <v>83.46</v>
      </c>
      <c r="G405" s="286">
        <f t="shared" si="61"/>
        <v>67.72</v>
      </c>
      <c r="H405" s="286">
        <f t="shared" si="62"/>
        <v>29.83</v>
      </c>
    </row>
    <row r="406" spans="2:8">
      <c r="B406" s="53">
        <v>41347.885416666461</v>
      </c>
      <c r="C406" s="46">
        <v>83.41</v>
      </c>
      <c r="D406" s="46">
        <v>68.97</v>
      </c>
      <c r="E406" s="46">
        <v>29.91</v>
      </c>
      <c r="F406" s="286">
        <f t="shared" si="60"/>
        <v>83.41</v>
      </c>
      <c r="G406" s="286">
        <f t="shared" si="61"/>
        <v>68.97</v>
      </c>
      <c r="H406" s="286">
        <f t="shared" si="62"/>
        <v>29.91</v>
      </c>
    </row>
    <row r="407" spans="2:8">
      <c r="B407" s="53">
        <v>41347.895833333125</v>
      </c>
      <c r="C407" s="46">
        <v>83.09</v>
      </c>
      <c r="D407" s="46">
        <v>69.069999999999993</v>
      </c>
      <c r="E407" s="46">
        <v>29.93</v>
      </c>
      <c r="F407" s="286">
        <f t="shared" si="60"/>
        <v>83.09</v>
      </c>
      <c r="G407" s="286">
        <f t="shared" si="61"/>
        <v>69.069999999999993</v>
      </c>
      <c r="H407" s="286">
        <f t="shared" si="62"/>
        <v>29.93</v>
      </c>
    </row>
    <row r="408" spans="2:8">
      <c r="B408" s="53">
        <v>41347.906249999789</v>
      </c>
      <c r="C408" s="46">
        <v>83.11</v>
      </c>
      <c r="D408" s="46">
        <v>70.63</v>
      </c>
      <c r="E408" s="46">
        <v>30.05</v>
      </c>
      <c r="F408" s="286">
        <f t="shared" si="60"/>
        <v>83.11</v>
      </c>
      <c r="G408" s="286">
        <f t="shared" si="61"/>
        <v>70.63</v>
      </c>
      <c r="H408" s="286">
        <f t="shared" si="62"/>
        <v>30.05</v>
      </c>
    </row>
    <row r="409" spans="2:8">
      <c r="B409" s="53">
        <v>41347.916666666453</v>
      </c>
      <c r="C409" s="46">
        <v>82.83</v>
      </c>
      <c r="D409" s="46">
        <v>71.239999999999995</v>
      </c>
      <c r="E409" s="46">
        <v>32.08</v>
      </c>
      <c r="F409" s="286">
        <f t="shared" si="60"/>
        <v>82.83</v>
      </c>
      <c r="G409" s="286">
        <f t="shared" si="61"/>
        <v>71.239999999999995</v>
      </c>
      <c r="H409" s="286">
        <f t="shared" si="62"/>
        <v>32.08</v>
      </c>
    </row>
    <row r="410" spans="2:8">
      <c r="B410" s="53">
        <v>41347.927083333117</v>
      </c>
      <c r="C410" s="46">
        <v>82.86</v>
      </c>
      <c r="D410" s="46">
        <v>71.45</v>
      </c>
      <c r="E410" s="46">
        <v>36.06</v>
      </c>
      <c r="F410" s="286">
        <f t="shared" si="60"/>
        <v>82.86</v>
      </c>
      <c r="G410" s="286">
        <f t="shared" si="61"/>
        <v>71.45</v>
      </c>
      <c r="H410" s="286">
        <f t="shared" si="62"/>
        <v>36.06</v>
      </c>
    </row>
    <row r="411" spans="2:8">
      <c r="B411" s="53">
        <v>41347.937499999782</v>
      </c>
      <c r="C411" s="46">
        <v>82.55</v>
      </c>
      <c r="D411" s="46">
        <v>70.72</v>
      </c>
      <c r="E411" s="46">
        <v>41.61</v>
      </c>
      <c r="F411" s="286">
        <f t="shared" si="60"/>
        <v>82.55</v>
      </c>
      <c r="G411" s="286">
        <f t="shared" si="61"/>
        <v>70.72</v>
      </c>
      <c r="H411" s="286">
        <f t="shared" si="62"/>
        <v>41.61</v>
      </c>
    </row>
    <row r="412" spans="2:8">
      <c r="B412" s="53">
        <v>41347.947916666446</v>
      </c>
      <c r="C412" s="46">
        <v>82.45</v>
      </c>
      <c r="D412" s="46">
        <v>71.150000000000006</v>
      </c>
      <c r="E412" s="46">
        <v>51.83</v>
      </c>
      <c r="F412" s="286">
        <f t="shared" si="60"/>
        <v>82.45</v>
      </c>
      <c r="G412" s="286">
        <f t="shared" si="61"/>
        <v>71.150000000000006</v>
      </c>
      <c r="H412" s="286">
        <f t="shared" si="62"/>
        <v>51.83</v>
      </c>
    </row>
    <row r="413" spans="2:8">
      <c r="B413" s="53">
        <v>41347.95833333311</v>
      </c>
      <c r="C413" s="46">
        <v>82.81</v>
      </c>
      <c r="D413" s="46">
        <v>72.17</v>
      </c>
      <c r="E413" s="46">
        <v>62.41</v>
      </c>
      <c r="F413" s="286">
        <f t="shared" si="60"/>
        <v>82.81</v>
      </c>
      <c r="G413" s="286">
        <f t="shared" si="61"/>
        <v>72.17</v>
      </c>
      <c r="H413" s="286">
        <f t="shared" si="62"/>
        <v>62.41</v>
      </c>
    </row>
    <row r="414" spans="2:8">
      <c r="B414" s="53">
        <v>41347.968749999774</v>
      </c>
      <c r="C414" s="46">
        <v>82.71</v>
      </c>
      <c r="D414" s="46">
        <v>73.47</v>
      </c>
      <c r="E414" s="46">
        <v>68.099999999999994</v>
      </c>
      <c r="F414" s="286">
        <f t="shared" si="60"/>
        <v>82.71</v>
      </c>
      <c r="G414" s="286">
        <f t="shared" si="61"/>
        <v>73.47</v>
      </c>
      <c r="H414" s="286">
        <f t="shared" si="62"/>
        <v>68.099999999999994</v>
      </c>
    </row>
    <row r="415" spans="2:8">
      <c r="B415" s="53">
        <v>41347.979166666439</v>
      </c>
      <c r="C415" s="46">
        <v>82.46</v>
      </c>
      <c r="D415" s="46">
        <v>74.209999999999994</v>
      </c>
      <c r="E415" s="46">
        <v>70.56</v>
      </c>
      <c r="F415" s="286">
        <f t="shared" si="60"/>
        <v>82.46</v>
      </c>
      <c r="G415" s="286">
        <f t="shared" si="61"/>
        <v>74.209999999999994</v>
      </c>
      <c r="H415" s="286">
        <f t="shared" si="62"/>
        <v>70.56</v>
      </c>
    </row>
    <row r="416" spans="2:8">
      <c r="B416" s="53">
        <v>41347.989583333103</v>
      </c>
      <c r="C416" s="46">
        <v>81.680000000000007</v>
      </c>
      <c r="D416" s="46">
        <v>73.98</v>
      </c>
      <c r="E416" s="46">
        <v>73.05</v>
      </c>
      <c r="F416" s="286">
        <f t="shared" si="60"/>
        <v>81.680000000000007</v>
      </c>
      <c r="G416" s="286">
        <f t="shared" si="61"/>
        <v>73.98</v>
      </c>
      <c r="H416" s="286">
        <f t="shared" si="62"/>
        <v>73.05</v>
      </c>
    </row>
    <row r="417" spans="2:16">
      <c r="B417" s="53">
        <v>41347.999999999767</v>
      </c>
      <c r="C417" s="46">
        <v>82.9</v>
      </c>
      <c r="D417" s="46">
        <v>75.709999999999994</v>
      </c>
      <c r="E417" s="46">
        <v>73.13</v>
      </c>
      <c r="F417" s="286">
        <f t="shared" si="60"/>
        <v>82.9</v>
      </c>
      <c r="G417" s="286">
        <f t="shared" si="61"/>
        <v>75.709999999999994</v>
      </c>
      <c r="H417" s="286">
        <f t="shared" si="62"/>
        <v>73.13</v>
      </c>
    </row>
    <row r="420" spans="2:16">
      <c r="B420" s="11" t="s">
        <v>280</v>
      </c>
    </row>
    <row r="422" spans="2:16">
      <c r="B422" s="214" t="s">
        <v>278</v>
      </c>
      <c r="C422" s="258" t="s">
        <v>40</v>
      </c>
      <c r="D422" s="258" t="s">
        <v>853</v>
      </c>
      <c r="E422" s="258" t="s">
        <v>860</v>
      </c>
      <c r="F422" s="258" t="s">
        <v>167</v>
      </c>
      <c r="G422" s="258" t="s">
        <v>898</v>
      </c>
      <c r="H422" s="258" t="s">
        <v>881</v>
      </c>
      <c r="I422" s="239" t="s">
        <v>253</v>
      </c>
      <c r="J422" s="284" t="b">
        <v>1</v>
      </c>
      <c r="K422" s="284" t="b">
        <v>1</v>
      </c>
      <c r="L422" s="284" t="b">
        <v>1</v>
      </c>
      <c r="M422" s="284" t="b">
        <v>1</v>
      </c>
      <c r="N422" s="284" t="b">
        <v>1</v>
      </c>
      <c r="O422" s="284" t="b">
        <v>1</v>
      </c>
      <c r="P422" s="284" t="b">
        <v>1</v>
      </c>
    </row>
    <row r="423" spans="2:16">
      <c r="B423" s="52">
        <v>41347.010416666664</v>
      </c>
      <c r="C423" s="46">
        <v>39.32</v>
      </c>
      <c r="D423" s="46">
        <v>37</v>
      </c>
      <c r="E423" s="46">
        <v>48.82</v>
      </c>
      <c r="F423" s="46">
        <v>34.04</v>
      </c>
      <c r="G423" s="46">
        <v>34.450000000000003</v>
      </c>
      <c r="H423" s="46">
        <v>57.02</v>
      </c>
      <c r="I423" s="46">
        <v>41.34</v>
      </c>
      <c r="J423" s="284">
        <f>+IF(J$422,C423)</f>
        <v>39.32</v>
      </c>
      <c r="K423" s="284">
        <f t="shared" ref="K423:P423" si="63">+IF(K$422,D423)</f>
        <v>37</v>
      </c>
      <c r="L423" s="284">
        <f t="shared" si="63"/>
        <v>48.82</v>
      </c>
      <c r="M423" s="284">
        <f t="shared" si="63"/>
        <v>34.04</v>
      </c>
      <c r="N423" s="284">
        <f t="shared" si="63"/>
        <v>34.450000000000003</v>
      </c>
      <c r="O423" s="284">
        <f t="shared" si="63"/>
        <v>57.02</v>
      </c>
      <c r="P423" s="284">
        <f t="shared" si="63"/>
        <v>41.34</v>
      </c>
    </row>
    <row r="424" spans="2:16">
      <c r="B424" s="53">
        <v>41347.020833333328</v>
      </c>
      <c r="C424" s="46">
        <v>41.16</v>
      </c>
      <c r="D424" s="46">
        <v>35.51</v>
      </c>
      <c r="E424" s="46">
        <v>51.09</v>
      </c>
      <c r="F424" s="46">
        <v>32.869999999999997</v>
      </c>
      <c r="G424" s="46">
        <v>35.14</v>
      </c>
      <c r="H424" s="46">
        <v>67.36</v>
      </c>
      <c r="I424" s="46">
        <v>35.229999999999997</v>
      </c>
      <c r="J424" s="284">
        <f t="shared" ref="J424:J487" si="64">+IF(J$422,C424)</f>
        <v>41.16</v>
      </c>
      <c r="K424" s="284">
        <f t="shared" ref="K424:K487" si="65">+IF(K$422,D424)</f>
        <v>35.51</v>
      </c>
      <c r="L424" s="284">
        <f t="shared" ref="L424:L487" si="66">+IF(L$422,E424)</f>
        <v>51.09</v>
      </c>
      <c r="M424" s="284">
        <f t="shared" ref="M424:M487" si="67">+IF(M$422,F424)</f>
        <v>32.869999999999997</v>
      </c>
      <c r="N424" s="284">
        <f t="shared" ref="N424:N487" si="68">+IF(N$422,G424)</f>
        <v>35.14</v>
      </c>
      <c r="O424" s="284">
        <f t="shared" ref="O424:O487" si="69">+IF(O$422,H424)</f>
        <v>67.36</v>
      </c>
      <c r="P424" s="284">
        <f t="shared" ref="P424:P487" si="70">+IF(P$422,I424)</f>
        <v>35.229999999999997</v>
      </c>
    </row>
    <row r="425" spans="2:16">
      <c r="B425" s="53">
        <v>41347.031249999993</v>
      </c>
      <c r="C425" s="46">
        <v>43.63</v>
      </c>
      <c r="D425" s="46">
        <v>34.78</v>
      </c>
      <c r="E425" s="46">
        <v>50.13</v>
      </c>
      <c r="F425" s="46">
        <v>33.17</v>
      </c>
      <c r="G425" s="46">
        <v>35.42</v>
      </c>
      <c r="H425" s="46">
        <v>67.72</v>
      </c>
      <c r="I425" s="46">
        <v>35.049999999999997</v>
      </c>
      <c r="J425" s="284">
        <f t="shared" si="64"/>
        <v>43.63</v>
      </c>
      <c r="K425" s="284">
        <f t="shared" si="65"/>
        <v>34.78</v>
      </c>
      <c r="L425" s="284">
        <f t="shared" si="66"/>
        <v>50.13</v>
      </c>
      <c r="M425" s="284">
        <f t="shared" si="67"/>
        <v>33.17</v>
      </c>
      <c r="N425" s="284">
        <f t="shared" si="68"/>
        <v>35.42</v>
      </c>
      <c r="O425" s="284">
        <f t="shared" si="69"/>
        <v>67.72</v>
      </c>
      <c r="P425" s="284">
        <f t="shared" si="70"/>
        <v>35.049999999999997</v>
      </c>
    </row>
    <row r="426" spans="2:16">
      <c r="B426" s="53">
        <v>41347.041666666657</v>
      </c>
      <c r="C426" s="46">
        <v>44.54</v>
      </c>
      <c r="D426" s="46">
        <v>35.130000000000003</v>
      </c>
      <c r="E426" s="46">
        <v>49.53</v>
      </c>
      <c r="F426" s="46">
        <v>33.46</v>
      </c>
      <c r="G426" s="46">
        <v>34.53</v>
      </c>
      <c r="H426" s="46">
        <v>66.19</v>
      </c>
      <c r="I426" s="46">
        <v>35.06</v>
      </c>
      <c r="J426" s="284">
        <f t="shared" si="64"/>
        <v>44.54</v>
      </c>
      <c r="K426" s="284">
        <f t="shared" si="65"/>
        <v>35.130000000000003</v>
      </c>
      <c r="L426" s="284">
        <f t="shared" si="66"/>
        <v>49.53</v>
      </c>
      <c r="M426" s="284">
        <f t="shared" si="67"/>
        <v>33.46</v>
      </c>
      <c r="N426" s="284">
        <f t="shared" si="68"/>
        <v>34.53</v>
      </c>
      <c r="O426" s="284">
        <f t="shared" si="69"/>
        <v>66.19</v>
      </c>
      <c r="P426" s="284">
        <f t="shared" si="70"/>
        <v>35.06</v>
      </c>
    </row>
    <row r="427" spans="2:16">
      <c r="B427" s="53">
        <v>41347.052083333321</v>
      </c>
      <c r="C427" s="46">
        <v>41.31</v>
      </c>
      <c r="D427" s="46">
        <v>35.71</v>
      </c>
      <c r="E427" s="46">
        <v>48.39</v>
      </c>
      <c r="F427" s="46">
        <v>33.26</v>
      </c>
      <c r="G427" s="46">
        <v>33.56</v>
      </c>
      <c r="H427" s="46">
        <v>67.900000000000006</v>
      </c>
      <c r="I427" s="46">
        <v>35.15</v>
      </c>
      <c r="J427" s="284">
        <f t="shared" si="64"/>
        <v>41.31</v>
      </c>
      <c r="K427" s="284">
        <f t="shared" si="65"/>
        <v>35.71</v>
      </c>
      <c r="L427" s="284">
        <f t="shared" si="66"/>
        <v>48.39</v>
      </c>
      <c r="M427" s="284">
        <f t="shared" si="67"/>
        <v>33.26</v>
      </c>
      <c r="N427" s="284">
        <f t="shared" si="68"/>
        <v>33.56</v>
      </c>
      <c r="O427" s="284">
        <f t="shared" si="69"/>
        <v>67.900000000000006</v>
      </c>
      <c r="P427" s="284">
        <f t="shared" si="70"/>
        <v>35.15</v>
      </c>
    </row>
    <row r="428" spans="2:16">
      <c r="B428" s="53">
        <v>41347.062499999985</v>
      </c>
      <c r="C428" s="46">
        <v>39.200000000000003</v>
      </c>
      <c r="D428" s="46">
        <v>36.200000000000003</v>
      </c>
      <c r="E428" s="46">
        <v>45.8</v>
      </c>
      <c r="F428" s="46">
        <v>33.64</v>
      </c>
      <c r="G428" s="46">
        <v>34.01</v>
      </c>
      <c r="H428" s="46">
        <v>67.989999999999995</v>
      </c>
      <c r="I428" s="46">
        <v>35.11</v>
      </c>
      <c r="J428" s="284">
        <f t="shared" si="64"/>
        <v>39.200000000000003</v>
      </c>
      <c r="K428" s="284">
        <f t="shared" si="65"/>
        <v>36.200000000000003</v>
      </c>
      <c r="L428" s="284">
        <f t="shared" si="66"/>
        <v>45.8</v>
      </c>
      <c r="M428" s="284">
        <f t="shared" si="67"/>
        <v>33.64</v>
      </c>
      <c r="N428" s="284">
        <f t="shared" si="68"/>
        <v>34.01</v>
      </c>
      <c r="O428" s="284">
        <f t="shared" si="69"/>
        <v>67.989999999999995</v>
      </c>
      <c r="P428" s="284">
        <f t="shared" si="70"/>
        <v>35.11</v>
      </c>
    </row>
    <row r="429" spans="2:16">
      <c r="B429" s="53">
        <v>41347.07291666665</v>
      </c>
      <c r="C429" s="46">
        <v>41.05</v>
      </c>
      <c r="D429" s="46">
        <v>36.36</v>
      </c>
      <c r="E429" s="46">
        <v>48.5</v>
      </c>
      <c r="F429" s="46">
        <v>33.94</v>
      </c>
      <c r="G429" s="46">
        <v>33.909999999999997</v>
      </c>
      <c r="H429" s="46">
        <v>66.94</v>
      </c>
      <c r="I429" s="46">
        <v>35.200000000000003</v>
      </c>
      <c r="J429" s="284">
        <f t="shared" si="64"/>
        <v>41.05</v>
      </c>
      <c r="K429" s="284">
        <f t="shared" si="65"/>
        <v>36.36</v>
      </c>
      <c r="L429" s="284">
        <f t="shared" si="66"/>
        <v>48.5</v>
      </c>
      <c r="M429" s="284">
        <f t="shared" si="67"/>
        <v>33.94</v>
      </c>
      <c r="N429" s="284">
        <f t="shared" si="68"/>
        <v>33.909999999999997</v>
      </c>
      <c r="O429" s="284">
        <f t="shared" si="69"/>
        <v>66.94</v>
      </c>
      <c r="P429" s="284">
        <f t="shared" si="70"/>
        <v>35.200000000000003</v>
      </c>
    </row>
    <row r="430" spans="2:16">
      <c r="B430" s="53">
        <v>41347.083333333314</v>
      </c>
      <c r="C430" s="46">
        <v>44.71</v>
      </c>
      <c r="D430" s="46">
        <v>36.700000000000003</v>
      </c>
      <c r="E430" s="46">
        <v>50.17</v>
      </c>
      <c r="F430" s="46">
        <v>33.46</v>
      </c>
      <c r="G430" s="46">
        <v>35.159999999999997</v>
      </c>
      <c r="H430" s="46">
        <v>64.86</v>
      </c>
      <c r="I430" s="46">
        <v>35.29</v>
      </c>
      <c r="J430" s="284">
        <f t="shared" si="64"/>
        <v>44.71</v>
      </c>
      <c r="K430" s="284">
        <f t="shared" si="65"/>
        <v>36.700000000000003</v>
      </c>
      <c r="L430" s="284">
        <f t="shared" si="66"/>
        <v>50.17</v>
      </c>
      <c r="M430" s="284">
        <f t="shared" si="67"/>
        <v>33.46</v>
      </c>
      <c r="N430" s="284">
        <f t="shared" si="68"/>
        <v>35.159999999999997</v>
      </c>
      <c r="O430" s="284">
        <f t="shared" si="69"/>
        <v>64.86</v>
      </c>
      <c r="P430" s="284">
        <f t="shared" si="70"/>
        <v>35.29</v>
      </c>
    </row>
    <row r="431" spans="2:16">
      <c r="B431" s="53">
        <v>41347.093749999978</v>
      </c>
      <c r="C431" s="46">
        <v>44.29</v>
      </c>
      <c r="D431" s="46">
        <v>36.18</v>
      </c>
      <c r="E431" s="46">
        <v>50.88</v>
      </c>
      <c r="F431" s="46">
        <v>33.67</v>
      </c>
      <c r="G431" s="46">
        <v>35.61</v>
      </c>
      <c r="H431" s="46">
        <v>64.650000000000006</v>
      </c>
      <c r="I431" s="46">
        <v>35.380000000000003</v>
      </c>
      <c r="J431" s="284">
        <f t="shared" si="64"/>
        <v>44.29</v>
      </c>
      <c r="K431" s="284">
        <f t="shared" si="65"/>
        <v>36.18</v>
      </c>
      <c r="L431" s="284">
        <f t="shared" si="66"/>
        <v>50.88</v>
      </c>
      <c r="M431" s="284">
        <f t="shared" si="67"/>
        <v>33.67</v>
      </c>
      <c r="N431" s="284">
        <f t="shared" si="68"/>
        <v>35.61</v>
      </c>
      <c r="O431" s="284">
        <f t="shared" si="69"/>
        <v>64.650000000000006</v>
      </c>
      <c r="P431" s="284">
        <f t="shared" si="70"/>
        <v>35.380000000000003</v>
      </c>
    </row>
    <row r="432" spans="2:16">
      <c r="B432" s="53">
        <v>41347.104166666642</v>
      </c>
      <c r="C432" s="46">
        <v>44.15</v>
      </c>
      <c r="D432" s="46">
        <v>33.130000000000003</v>
      </c>
      <c r="E432" s="46">
        <v>50.49</v>
      </c>
      <c r="F432" s="46">
        <v>33.26</v>
      </c>
      <c r="G432" s="46">
        <v>35.4</v>
      </c>
      <c r="H432" s="46">
        <v>65.66</v>
      </c>
      <c r="I432" s="46">
        <v>35.31</v>
      </c>
      <c r="J432" s="284">
        <f t="shared" si="64"/>
        <v>44.15</v>
      </c>
      <c r="K432" s="284">
        <f t="shared" si="65"/>
        <v>33.130000000000003</v>
      </c>
      <c r="L432" s="284">
        <f t="shared" si="66"/>
        <v>50.49</v>
      </c>
      <c r="M432" s="284">
        <f t="shared" si="67"/>
        <v>33.26</v>
      </c>
      <c r="N432" s="284">
        <f t="shared" si="68"/>
        <v>35.4</v>
      </c>
      <c r="O432" s="284">
        <f t="shared" si="69"/>
        <v>65.66</v>
      </c>
      <c r="P432" s="284">
        <f t="shared" si="70"/>
        <v>35.31</v>
      </c>
    </row>
    <row r="433" spans="2:16">
      <c r="B433" s="53">
        <v>41347.114583333307</v>
      </c>
      <c r="C433" s="46">
        <v>43.59</v>
      </c>
      <c r="D433" s="46">
        <v>32.68</v>
      </c>
      <c r="E433" s="46">
        <v>50.48</v>
      </c>
      <c r="F433" s="46">
        <v>32.96</v>
      </c>
      <c r="G433" s="46">
        <v>35.119999999999997</v>
      </c>
      <c r="H433" s="46">
        <v>66.83</v>
      </c>
      <c r="I433" s="46">
        <v>34.85</v>
      </c>
      <c r="J433" s="284">
        <f t="shared" si="64"/>
        <v>43.59</v>
      </c>
      <c r="K433" s="284">
        <f t="shared" si="65"/>
        <v>32.68</v>
      </c>
      <c r="L433" s="284">
        <f t="shared" si="66"/>
        <v>50.48</v>
      </c>
      <c r="M433" s="284">
        <f t="shared" si="67"/>
        <v>32.96</v>
      </c>
      <c r="N433" s="284">
        <f t="shared" si="68"/>
        <v>35.119999999999997</v>
      </c>
      <c r="O433" s="284">
        <f t="shared" si="69"/>
        <v>66.83</v>
      </c>
      <c r="P433" s="284">
        <f t="shared" si="70"/>
        <v>34.85</v>
      </c>
    </row>
    <row r="434" spans="2:16">
      <c r="B434" s="53">
        <v>41347.124999999971</v>
      </c>
      <c r="C434" s="46">
        <v>42.16</v>
      </c>
      <c r="D434" s="46">
        <v>32.58</v>
      </c>
      <c r="E434" s="46">
        <v>49.19</v>
      </c>
      <c r="F434" s="46">
        <v>32.61</v>
      </c>
      <c r="G434" s="46">
        <v>36.19</v>
      </c>
      <c r="H434" s="46">
        <v>67.73</v>
      </c>
      <c r="I434" s="46">
        <v>36.200000000000003</v>
      </c>
      <c r="J434" s="284">
        <f t="shared" si="64"/>
        <v>42.16</v>
      </c>
      <c r="K434" s="284">
        <f t="shared" si="65"/>
        <v>32.58</v>
      </c>
      <c r="L434" s="284">
        <f t="shared" si="66"/>
        <v>49.19</v>
      </c>
      <c r="M434" s="284">
        <f t="shared" si="67"/>
        <v>32.61</v>
      </c>
      <c r="N434" s="284">
        <f t="shared" si="68"/>
        <v>36.19</v>
      </c>
      <c r="O434" s="284">
        <f t="shared" si="69"/>
        <v>67.73</v>
      </c>
      <c r="P434" s="284">
        <f t="shared" si="70"/>
        <v>36.200000000000003</v>
      </c>
    </row>
    <row r="435" spans="2:16">
      <c r="B435" s="53">
        <v>41347.135416666635</v>
      </c>
      <c r="C435" s="46">
        <v>42.12</v>
      </c>
      <c r="D435" s="46">
        <v>32.04</v>
      </c>
      <c r="E435" s="46">
        <v>49.26</v>
      </c>
      <c r="F435" s="46">
        <v>32.74</v>
      </c>
      <c r="G435" s="46">
        <v>35.799999999999997</v>
      </c>
      <c r="H435" s="46">
        <v>68.849999999999994</v>
      </c>
      <c r="I435" s="46">
        <v>39.92</v>
      </c>
      <c r="J435" s="284">
        <f t="shared" si="64"/>
        <v>42.12</v>
      </c>
      <c r="K435" s="284">
        <f t="shared" si="65"/>
        <v>32.04</v>
      </c>
      <c r="L435" s="284">
        <f t="shared" si="66"/>
        <v>49.26</v>
      </c>
      <c r="M435" s="284">
        <f t="shared" si="67"/>
        <v>32.74</v>
      </c>
      <c r="N435" s="284">
        <f t="shared" si="68"/>
        <v>35.799999999999997</v>
      </c>
      <c r="O435" s="284">
        <f t="shared" si="69"/>
        <v>68.849999999999994</v>
      </c>
      <c r="P435" s="284">
        <f t="shared" si="70"/>
        <v>39.92</v>
      </c>
    </row>
    <row r="436" spans="2:16">
      <c r="B436" s="53">
        <v>41347.145833333299</v>
      </c>
      <c r="C436" s="46">
        <v>42.01</v>
      </c>
      <c r="D436" s="46">
        <v>31.39</v>
      </c>
      <c r="E436" s="46">
        <v>49.93</v>
      </c>
      <c r="F436" s="46">
        <v>33.26</v>
      </c>
      <c r="G436" s="46">
        <v>35.9</v>
      </c>
      <c r="H436" s="46">
        <v>67.05</v>
      </c>
      <c r="I436" s="46">
        <v>39.19</v>
      </c>
      <c r="J436" s="284">
        <f t="shared" si="64"/>
        <v>42.01</v>
      </c>
      <c r="K436" s="284">
        <f t="shared" si="65"/>
        <v>31.39</v>
      </c>
      <c r="L436" s="284">
        <f t="shared" si="66"/>
        <v>49.93</v>
      </c>
      <c r="M436" s="284">
        <f t="shared" si="67"/>
        <v>33.26</v>
      </c>
      <c r="N436" s="284">
        <f t="shared" si="68"/>
        <v>35.9</v>
      </c>
      <c r="O436" s="284">
        <f t="shared" si="69"/>
        <v>67.05</v>
      </c>
      <c r="P436" s="284">
        <f t="shared" si="70"/>
        <v>39.19</v>
      </c>
    </row>
    <row r="437" spans="2:16">
      <c r="B437" s="53">
        <v>41347.156249999964</v>
      </c>
      <c r="C437" s="46">
        <v>42.04</v>
      </c>
      <c r="D437" s="46">
        <v>31.7</v>
      </c>
      <c r="E437" s="46">
        <v>50.49</v>
      </c>
      <c r="F437" s="46">
        <v>33.49</v>
      </c>
      <c r="G437" s="46">
        <v>35.21</v>
      </c>
      <c r="H437" s="46">
        <v>66.87</v>
      </c>
      <c r="I437" s="46">
        <v>41.1</v>
      </c>
      <c r="J437" s="284">
        <f t="shared" si="64"/>
        <v>42.04</v>
      </c>
      <c r="K437" s="284">
        <f t="shared" si="65"/>
        <v>31.7</v>
      </c>
      <c r="L437" s="284">
        <f t="shared" si="66"/>
        <v>50.49</v>
      </c>
      <c r="M437" s="284">
        <f t="shared" si="67"/>
        <v>33.49</v>
      </c>
      <c r="N437" s="284">
        <f t="shared" si="68"/>
        <v>35.21</v>
      </c>
      <c r="O437" s="284">
        <f t="shared" si="69"/>
        <v>66.87</v>
      </c>
      <c r="P437" s="284">
        <f t="shared" si="70"/>
        <v>41.1</v>
      </c>
    </row>
    <row r="438" spans="2:16">
      <c r="B438" s="53">
        <v>41347.166666666628</v>
      </c>
      <c r="C438" s="46">
        <v>42.11</v>
      </c>
      <c r="D438" s="46">
        <v>31.51</v>
      </c>
      <c r="E438" s="46">
        <v>50.78</v>
      </c>
      <c r="F438" s="46">
        <v>33.96</v>
      </c>
      <c r="G438" s="46">
        <v>33.24</v>
      </c>
      <c r="H438" s="46">
        <v>66.5</v>
      </c>
      <c r="I438" s="46">
        <v>42.86</v>
      </c>
      <c r="J438" s="284">
        <f t="shared" si="64"/>
        <v>42.11</v>
      </c>
      <c r="K438" s="284">
        <f t="shared" si="65"/>
        <v>31.51</v>
      </c>
      <c r="L438" s="284">
        <f t="shared" si="66"/>
        <v>50.78</v>
      </c>
      <c r="M438" s="284">
        <f t="shared" si="67"/>
        <v>33.96</v>
      </c>
      <c r="N438" s="284">
        <f t="shared" si="68"/>
        <v>33.24</v>
      </c>
      <c r="O438" s="284">
        <f t="shared" si="69"/>
        <v>66.5</v>
      </c>
      <c r="P438" s="284">
        <f t="shared" si="70"/>
        <v>42.86</v>
      </c>
    </row>
    <row r="439" spans="2:16">
      <c r="B439" s="53">
        <v>41347.177083333292</v>
      </c>
      <c r="C439" s="46">
        <v>42.33</v>
      </c>
      <c r="D439" s="46">
        <v>31.48</v>
      </c>
      <c r="E439" s="46">
        <v>51.21</v>
      </c>
      <c r="F439" s="46">
        <v>33.57</v>
      </c>
      <c r="G439" s="46">
        <v>34.65</v>
      </c>
      <c r="H439" s="46">
        <v>66.34</v>
      </c>
      <c r="I439" s="46">
        <v>43.05</v>
      </c>
      <c r="J439" s="284">
        <f t="shared" si="64"/>
        <v>42.33</v>
      </c>
      <c r="K439" s="284">
        <f t="shared" si="65"/>
        <v>31.48</v>
      </c>
      <c r="L439" s="284">
        <f t="shared" si="66"/>
        <v>51.21</v>
      </c>
      <c r="M439" s="284">
        <f t="shared" si="67"/>
        <v>33.57</v>
      </c>
      <c r="N439" s="284">
        <f t="shared" si="68"/>
        <v>34.65</v>
      </c>
      <c r="O439" s="284">
        <f t="shared" si="69"/>
        <v>66.34</v>
      </c>
      <c r="P439" s="284">
        <f t="shared" si="70"/>
        <v>43.05</v>
      </c>
    </row>
    <row r="440" spans="2:16">
      <c r="B440" s="53">
        <v>41347.187499999956</v>
      </c>
      <c r="C440" s="46">
        <v>42.25</v>
      </c>
      <c r="D440" s="46">
        <v>31.93</v>
      </c>
      <c r="E440" s="46">
        <v>47.28</v>
      </c>
      <c r="F440" s="46">
        <v>32.450000000000003</v>
      </c>
      <c r="G440" s="46">
        <v>35.49</v>
      </c>
      <c r="H440" s="46">
        <v>66.790000000000006</v>
      </c>
      <c r="I440" s="46">
        <v>43.11</v>
      </c>
      <c r="J440" s="284">
        <f t="shared" si="64"/>
        <v>42.25</v>
      </c>
      <c r="K440" s="284">
        <f t="shared" si="65"/>
        <v>31.93</v>
      </c>
      <c r="L440" s="284">
        <f t="shared" si="66"/>
        <v>47.28</v>
      </c>
      <c r="M440" s="284">
        <f t="shared" si="67"/>
        <v>32.450000000000003</v>
      </c>
      <c r="N440" s="284">
        <f t="shared" si="68"/>
        <v>35.49</v>
      </c>
      <c r="O440" s="284">
        <f t="shared" si="69"/>
        <v>66.790000000000006</v>
      </c>
      <c r="P440" s="284">
        <f t="shared" si="70"/>
        <v>43.11</v>
      </c>
    </row>
    <row r="441" spans="2:16">
      <c r="B441" s="53">
        <v>41347.197916666621</v>
      </c>
      <c r="C441" s="46">
        <v>40.49</v>
      </c>
      <c r="D441" s="46">
        <v>32.450000000000003</v>
      </c>
      <c r="E441" s="46">
        <v>47.68</v>
      </c>
      <c r="F441" s="46">
        <v>31.69</v>
      </c>
      <c r="G441" s="46">
        <v>34.67</v>
      </c>
      <c r="H441" s="46">
        <v>67.08</v>
      </c>
      <c r="I441" s="46">
        <v>43.13</v>
      </c>
      <c r="J441" s="284">
        <f t="shared" si="64"/>
        <v>40.49</v>
      </c>
      <c r="K441" s="284">
        <f t="shared" si="65"/>
        <v>32.450000000000003</v>
      </c>
      <c r="L441" s="284">
        <f t="shared" si="66"/>
        <v>47.68</v>
      </c>
      <c r="M441" s="284">
        <f t="shared" si="67"/>
        <v>31.69</v>
      </c>
      <c r="N441" s="284">
        <f t="shared" si="68"/>
        <v>34.67</v>
      </c>
      <c r="O441" s="284">
        <f t="shared" si="69"/>
        <v>67.08</v>
      </c>
      <c r="P441" s="284">
        <f t="shared" si="70"/>
        <v>43.13</v>
      </c>
    </row>
    <row r="442" spans="2:16">
      <c r="B442" s="53">
        <v>41347.208333333285</v>
      </c>
      <c r="C442" s="46">
        <v>42.01</v>
      </c>
      <c r="D442" s="46">
        <v>32.770000000000003</v>
      </c>
      <c r="E442" s="46">
        <v>48.36</v>
      </c>
      <c r="F442" s="46">
        <v>32.049999999999997</v>
      </c>
      <c r="G442" s="46">
        <v>34.43</v>
      </c>
      <c r="H442" s="46">
        <v>66.31</v>
      </c>
      <c r="I442" s="46">
        <v>42.97</v>
      </c>
      <c r="J442" s="284">
        <f t="shared" si="64"/>
        <v>42.01</v>
      </c>
      <c r="K442" s="284">
        <f t="shared" si="65"/>
        <v>32.770000000000003</v>
      </c>
      <c r="L442" s="284">
        <f t="shared" si="66"/>
        <v>48.36</v>
      </c>
      <c r="M442" s="284">
        <f t="shared" si="67"/>
        <v>32.049999999999997</v>
      </c>
      <c r="N442" s="284">
        <f t="shared" si="68"/>
        <v>34.43</v>
      </c>
      <c r="O442" s="284">
        <f t="shared" si="69"/>
        <v>66.31</v>
      </c>
      <c r="P442" s="284">
        <f t="shared" si="70"/>
        <v>42.97</v>
      </c>
    </row>
    <row r="443" spans="2:16">
      <c r="B443" s="53">
        <v>41347.218749999949</v>
      </c>
      <c r="C443" s="46">
        <v>41.94</v>
      </c>
      <c r="D443" s="46">
        <v>32.799999999999997</v>
      </c>
      <c r="E443" s="46">
        <v>51.22</v>
      </c>
      <c r="F443" s="46">
        <v>31.71</v>
      </c>
      <c r="G443" s="46">
        <v>33.409999999999997</v>
      </c>
      <c r="H443" s="46">
        <v>64.42</v>
      </c>
      <c r="I443" s="46">
        <v>43.08</v>
      </c>
      <c r="J443" s="284">
        <f t="shared" si="64"/>
        <v>41.94</v>
      </c>
      <c r="K443" s="284">
        <f t="shared" si="65"/>
        <v>32.799999999999997</v>
      </c>
      <c r="L443" s="284">
        <f t="shared" si="66"/>
        <v>51.22</v>
      </c>
      <c r="M443" s="284">
        <f t="shared" si="67"/>
        <v>31.71</v>
      </c>
      <c r="N443" s="284">
        <f t="shared" si="68"/>
        <v>33.409999999999997</v>
      </c>
      <c r="O443" s="284">
        <f t="shared" si="69"/>
        <v>64.42</v>
      </c>
      <c r="P443" s="284">
        <f t="shared" si="70"/>
        <v>43.08</v>
      </c>
    </row>
    <row r="444" spans="2:16">
      <c r="B444" s="53">
        <v>41347.229166666613</v>
      </c>
      <c r="C444" s="46">
        <v>41.58</v>
      </c>
      <c r="D444" s="46">
        <v>32.47</v>
      </c>
      <c r="E444" s="46">
        <v>45.19</v>
      </c>
      <c r="F444" s="46">
        <v>32.24</v>
      </c>
      <c r="G444" s="46">
        <v>32.36</v>
      </c>
      <c r="H444" s="46">
        <v>64.540000000000006</v>
      </c>
      <c r="I444" s="46">
        <v>42.7</v>
      </c>
      <c r="J444" s="284">
        <f t="shared" si="64"/>
        <v>41.58</v>
      </c>
      <c r="K444" s="284">
        <f t="shared" si="65"/>
        <v>32.47</v>
      </c>
      <c r="L444" s="284">
        <f t="shared" si="66"/>
        <v>45.19</v>
      </c>
      <c r="M444" s="284">
        <f t="shared" si="67"/>
        <v>32.24</v>
      </c>
      <c r="N444" s="284">
        <f t="shared" si="68"/>
        <v>32.36</v>
      </c>
      <c r="O444" s="284">
        <f t="shared" si="69"/>
        <v>64.540000000000006</v>
      </c>
      <c r="P444" s="284">
        <f t="shared" si="70"/>
        <v>42.7</v>
      </c>
    </row>
    <row r="445" spans="2:16">
      <c r="B445" s="53">
        <v>41347.239583333278</v>
      </c>
      <c r="C445" s="46">
        <v>41.64</v>
      </c>
      <c r="D445" s="46">
        <v>32.53</v>
      </c>
      <c r="E445" s="46">
        <v>39</v>
      </c>
      <c r="F445" s="46">
        <v>32.4</v>
      </c>
      <c r="G445" s="46">
        <v>31.48</v>
      </c>
      <c r="H445" s="46">
        <v>63.9</v>
      </c>
      <c r="I445" s="46">
        <v>42.58</v>
      </c>
      <c r="J445" s="284">
        <f t="shared" si="64"/>
        <v>41.64</v>
      </c>
      <c r="K445" s="284">
        <f t="shared" si="65"/>
        <v>32.53</v>
      </c>
      <c r="L445" s="284">
        <f t="shared" si="66"/>
        <v>39</v>
      </c>
      <c r="M445" s="284">
        <f t="shared" si="67"/>
        <v>32.4</v>
      </c>
      <c r="N445" s="284">
        <f t="shared" si="68"/>
        <v>31.48</v>
      </c>
      <c r="O445" s="284">
        <f t="shared" si="69"/>
        <v>63.9</v>
      </c>
      <c r="P445" s="284">
        <f t="shared" si="70"/>
        <v>42.58</v>
      </c>
    </row>
    <row r="446" spans="2:16">
      <c r="B446" s="53">
        <v>41347.249999999942</v>
      </c>
      <c r="C446" s="46">
        <v>41.81</v>
      </c>
      <c r="D446" s="46">
        <v>31.66</v>
      </c>
      <c r="E446" s="46">
        <v>38.450000000000003</v>
      </c>
      <c r="F446" s="46">
        <v>32.6</v>
      </c>
      <c r="G446" s="46">
        <v>31.2</v>
      </c>
      <c r="H446" s="46">
        <v>62.53</v>
      </c>
      <c r="I446" s="46">
        <v>42.47</v>
      </c>
      <c r="J446" s="284">
        <f t="shared" si="64"/>
        <v>41.81</v>
      </c>
      <c r="K446" s="284">
        <f t="shared" si="65"/>
        <v>31.66</v>
      </c>
      <c r="L446" s="284">
        <f t="shared" si="66"/>
        <v>38.450000000000003</v>
      </c>
      <c r="M446" s="284">
        <f t="shared" si="67"/>
        <v>32.6</v>
      </c>
      <c r="N446" s="284">
        <f t="shared" si="68"/>
        <v>31.2</v>
      </c>
      <c r="O446" s="284">
        <f t="shared" si="69"/>
        <v>62.53</v>
      </c>
      <c r="P446" s="284">
        <f t="shared" si="70"/>
        <v>42.47</v>
      </c>
    </row>
    <row r="447" spans="2:16">
      <c r="B447" s="53">
        <v>41347.260416666606</v>
      </c>
      <c r="C447" s="46">
        <v>41.07</v>
      </c>
      <c r="D447" s="46">
        <v>31.39</v>
      </c>
      <c r="E447" s="46">
        <v>38.99</v>
      </c>
      <c r="F447" s="46">
        <v>32.44</v>
      </c>
      <c r="G447" s="46">
        <v>31.14</v>
      </c>
      <c r="H447" s="46">
        <v>62.69</v>
      </c>
      <c r="I447" s="46">
        <v>42.18</v>
      </c>
      <c r="J447" s="284">
        <f t="shared" si="64"/>
        <v>41.07</v>
      </c>
      <c r="K447" s="284">
        <f t="shared" si="65"/>
        <v>31.39</v>
      </c>
      <c r="L447" s="284">
        <f t="shared" si="66"/>
        <v>38.99</v>
      </c>
      <c r="M447" s="284">
        <f t="shared" si="67"/>
        <v>32.44</v>
      </c>
      <c r="N447" s="284">
        <f t="shared" si="68"/>
        <v>31.14</v>
      </c>
      <c r="O447" s="284">
        <f t="shared" si="69"/>
        <v>62.69</v>
      </c>
      <c r="P447" s="284">
        <f t="shared" si="70"/>
        <v>42.18</v>
      </c>
    </row>
    <row r="448" spans="2:16">
      <c r="B448" s="53">
        <v>41347.27083333327</v>
      </c>
      <c r="C448" s="46">
        <v>41.2</v>
      </c>
      <c r="D448" s="46">
        <v>32.51</v>
      </c>
      <c r="E448" s="46">
        <v>38.56</v>
      </c>
      <c r="F448" s="46">
        <v>32.24</v>
      </c>
      <c r="G448" s="46">
        <v>30.8</v>
      </c>
      <c r="H448" s="46">
        <v>61.7</v>
      </c>
      <c r="I448" s="46">
        <v>42.46</v>
      </c>
      <c r="J448" s="284">
        <f t="shared" si="64"/>
        <v>41.2</v>
      </c>
      <c r="K448" s="284">
        <f t="shared" si="65"/>
        <v>32.51</v>
      </c>
      <c r="L448" s="284">
        <f t="shared" si="66"/>
        <v>38.56</v>
      </c>
      <c r="M448" s="284">
        <f t="shared" si="67"/>
        <v>32.24</v>
      </c>
      <c r="N448" s="284">
        <f t="shared" si="68"/>
        <v>30.8</v>
      </c>
      <c r="O448" s="284">
        <f t="shared" si="69"/>
        <v>61.7</v>
      </c>
      <c r="P448" s="284">
        <f t="shared" si="70"/>
        <v>42.46</v>
      </c>
    </row>
    <row r="449" spans="2:16">
      <c r="B449" s="53">
        <v>41347.281249999935</v>
      </c>
      <c r="C449" s="46">
        <v>41.45</v>
      </c>
      <c r="D449" s="46">
        <v>33.42</v>
      </c>
      <c r="E449" s="46">
        <v>45.54</v>
      </c>
      <c r="F449" s="46">
        <v>32.479999999999997</v>
      </c>
      <c r="G449" s="46">
        <v>30.66</v>
      </c>
      <c r="H449" s="46">
        <v>62.03</v>
      </c>
      <c r="I449" s="46">
        <v>42.36</v>
      </c>
      <c r="J449" s="284">
        <f t="shared" si="64"/>
        <v>41.45</v>
      </c>
      <c r="K449" s="284">
        <f t="shared" si="65"/>
        <v>33.42</v>
      </c>
      <c r="L449" s="284">
        <f t="shared" si="66"/>
        <v>45.54</v>
      </c>
      <c r="M449" s="284">
        <f t="shared" si="67"/>
        <v>32.479999999999997</v>
      </c>
      <c r="N449" s="284">
        <f t="shared" si="68"/>
        <v>30.66</v>
      </c>
      <c r="O449" s="284">
        <f t="shared" si="69"/>
        <v>62.03</v>
      </c>
      <c r="P449" s="284">
        <f t="shared" si="70"/>
        <v>42.36</v>
      </c>
    </row>
    <row r="450" spans="2:16">
      <c r="B450" s="53">
        <v>41347.291666666599</v>
      </c>
      <c r="C450" s="46">
        <v>41.48</v>
      </c>
      <c r="D450" s="46">
        <v>33.74</v>
      </c>
      <c r="E450" s="46">
        <v>48.44</v>
      </c>
      <c r="F450" s="46">
        <v>32.25</v>
      </c>
      <c r="G450" s="46">
        <v>30.28</v>
      </c>
      <c r="H450" s="46">
        <v>55.12</v>
      </c>
      <c r="I450" s="46">
        <v>40.65</v>
      </c>
      <c r="J450" s="284">
        <f t="shared" si="64"/>
        <v>41.48</v>
      </c>
      <c r="K450" s="284">
        <f t="shared" si="65"/>
        <v>33.74</v>
      </c>
      <c r="L450" s="284">
        <f t="shared" si="66"/>
        <v>48.44</v>
      </c>
      <c r="M450" s="284">
        <f t="shared" si="67"/>
        <v>32.25</v>
      </c>
      <c r="N450" s="284">
        <f t="shared" si="68"/>
        <v>30.28</v>
      </c>
      <c r="O450" s="284">
        <f t="shared" si="69"/>
        <v>55.12</v>
      </c>
      <c r="P450" s="284">
        <f t="shared" si="70"/>
        <v>40.65</v>
      </c>
    </row>
    <row r="451" spans="2:16">
      <c r="B451" s="53">
        <v>41347.302083333263</v>
      </c>
      <c r="C451" s="46">
        <v>41.38</v>
      </c>
      <c r="D451" s="46">
        <v>33.090000000000003</v>
      </c>
      <c r="E451" s="46">
        <v>46.46</v>
      </c>
      <c r="F451" s="46">
        <v>32.159999999999997</v>
      </c>
      <c r="G451" s="46">
        <v>29.78</v>
      </c>
      <c r="H451" s="46">
        <v>38.700000000000003</v>
      </c>
      <c r="I451" s="46">
        <v>41.06</v>
      </c>
      <c r="J451" s="284">
        <f t="shared" si="64"/>
        <v>41.38</v>
      </c>
      <c r="K451" s="284">
        <f t="shared" si="65"/>
        <v>33.090000000000003</v>
      </c>
      <c r="L451" s="284">
        <f t="shared" si="66"/>
        <v>46.46</v>
      </c>
      <c r="M451" s="284">
        <f t="shared" si="67"/>
        <v>32.159999999999997</v>
      </c>
      <c r="N451" s="284">
        <f t="shared" si="68"/>
        <v>29.78</v>
      </c>
      <c r="O451" s="284">
        <f t="shared" si="69"/>
        <v>38.700000000000003</v>
      </c>
      <c r="P451" s="284">
        <f t="shared" si="70"/>
        <v>41.06</v>
      </c>
    </row>
    <row r="452" spans="2:16">
      <c r="B452" s="53">
        <v>41347.312499999927</v>
      </c>
      <c r="C452" s="46">
        <v>41.13</v>
      </c>
      <c r="D452" s="46">
        <v>32.65</v>
      </c>
      <c r="E452" s="46">
        <v>48.24</v>
      </c>
      <c r="F452" s="46">
        <v>32.1</v>
      </c>
      <c r="G452" s="46">
        <v>29.88</v>
      </c>
      <c r="H452" s="46">
        <v>26.05</v>
      </c>
      <c r="I452" s="46">
        <v>40.56</v>
      </c>
      <c r="J452" s="284">
        <f t="shared" si="64"/>
        <v>41.13</v>
      </c>
      <c r="K452" s="284">
        <f t="shared" si="65"/>
        <v>32.65</v>
      </c>
      <c r="L452" s="284">
        <f t="shared" si="66"/>
        <v>48.24</v>
      </c>
      <c r="M452" s="284">
        <f t="shared" si="67"/>
        <v>32.1</v>
      </c>
      <c r="N452" s="284">
        <f t="shared" si="68"/>
        <v>29.88</v>
      </c>
      <c r="O452" s="284">
        <f t="shared" si="69"/>
        <v>26.05</v>
      </c>
      <c r="P452" s="284">
        <f t="shared" si="70"/>
        <v>40.56</v>
      </c>
    </row>
    <row r="453" spans="2:16">
      <c r="B453" s="53">
        <v>41347.322916666591</v>
      </c>
      <c r="C453" s="46">
        <v>41.21</v>
      </c>
      <c r="D453" s="46">
        <v>32.54</v>
      </c>
      <c r="E453" s="46">
        <v>50.05</v>
      </c>
      <c r="F453" s="46">
        <v>32.1</v>
      </c>
      <c r="G453" s="46">
        <v>29.76</v>
      </c>
      <c r="H453" s="46">
        <v>28.27</v>
      </c>
      <c r="I453" s="46">
        <v>40.56</v>
      </c>
      <c r="J453" s="284">
        <f t="shared" si="64"/>
        <v>41.21</v>
      </c>
      <c r="K453" s="284">
        <f t="shared" si="65"/>
        <v>32.54</v>
      </c>
      <c r="L453" s="284">
        <f t="shared" si="66"/>
        <v>50.05</v>
      </c>
      <c r="M453" s="284">
        <f t="shared" si="67"/>
        <v>32.1</v>
      </c>
      <c r="N453" s="284">
        <f t="shared" si="68"/>
        <v>29.76</v>
      </c>
      <c r="O453" s="284">
        <f t="shared" si="69"/>
        <v>28.27</v>
      </c>
      <c r="P453" s="284">
        <f t="shared" si="70"/>
        <v>40.56</v>
      </c>
    </row>
    <row r="454" spans="2:16">
      <c r="B454" s="53">
        <v>41347.333333333256</v>
      </c>
      <c r="C454" s="46">
        <v>41.03</v>
      </c>
      <c r="D454" s="46">
        <v>32.79</v>
      </c>
      <c r="E454" s="46">
        <v>49.08</v>
      </c>
      <c r="F454" s="46">
        <v>32.26</v>
      </c>
      <c r="G454" s="46">
        <v>29.62</v>
      </c>
      <c r="H454" s="46">
        <v>27.86</v>
      </c>
      <c r="I454" s="46">
        <v>40.799999999999997</v>
      </c>
      <c r="J454" s="284">
        <f t="shared" si="64"/>
        <v>41.03</v>
      </c>
      <c r="K454" s="284">
        <f t="shared" si="65"/>
        <v>32.79</v>
      </c>
      <c r="L454" s="284">
        <f t="shared" si="66"/>
        <v>49.08</v>
      </c>
      <c r="M454" s="284">
        <f t="shared" si="67"/>
        <v>32.26</v>
      </c>
      <c r="N454" s="284">
        <f t="shared" si="68"/>
        <v>29.62</v>
      </c>
      <c r="O454" s="284">
        <f t="shared" si="69"/>
        <v>27.86</v>
      </c>
      <c r="P454" s="284">
        <f t="shared" si="70"/>
        <v>40.799999999999997</v>
      </c>
    </row>
    <row r="455" spans="2:16">
      <c r="B455" s="53">
        <v>41347.34374999992</v>
      </c>
      <c r="C455" s="46">
        <v>40.4</v>
      </c>
      <c r="D455" s="46">
        <v>33.130000000000003</v>
      </c>
      <c r="E455" s="46">
        <v>47.89</v>
      </c>
      <c r="F455" s="46">
        <v>32.15</v>
      </c>
      <c r="G455" s="46">
        <v>29.7</v>
      </c>
      <c r="H455" s="46">
        <v>27.83</v>
      </c>
      <c r="I455" s="46">
        <v>40.799999999999997</v>
      </c>
      <c r="J455" s="284">
        <f t="shared" si="64"/>
        <v>40.4</v>
      </c>
      <c r="K455" s="284">
        <f t="shared" si="65"/>
        <v>33.130000000000003</v>
      </c>
      <c r="L455" s="284">
        <f t="shared" si="66"/>
        <v>47.89</v>
      </c>
      <c r="M455" s="284">
        <f t="shared" si="67"/>
        <v>32.15</v>
      </c>
      <c r="N455" s="284">
        <f t="shared" si="68"/>
        <v>29.7</v>
      </c>
      <c r="O455" s="284">
        <f t="shared" si="69"/>
        <v>27.83</v>
      </c>
      <c r="P455" s="284">
        <f t="shared" si="70"/>
        <v>40.799999999999997</v>
      </c>
    </row>
    <row r="456" spans="2:16">
      <c r="B456" s="53">
        <v>41347.354166666584</v>
      </c>
      <c r="C456" s="46">
        <v>40.01</v>
      </c>
      <c r="D456" s="46">
        <v>34.380000000000003</v>
      </c>
      <c r="E456" s="46">
        <v>47.17</v>
      </c>
      <c r="F456" s="46">
        <v>32.18</v>
      </c>
      <c r="G456" s="46">
        <v>28.56</v>
      </c>
      <c r="H456" s="46">
        <v>26.36</v>
      </c>
      <c r="I456" s="46">
        <v>40.799999999999997</v>
      </c>
      <c r="J456" s="284">
        <f t="shared" si="64"/>
        <v>40.01</v>
      </c>
      <c r="K456" s="284">
        <f t="shared" si="65"/>
        <v>34.380000000000003</v>
      </c>
      <c r="L456" s="284">
        <f t="shared" si="66"/>
        <v>47.17</v>
      </c>
      <c r="M456" s="284">
        <f t="shared" si="67"/>
        <v>32.18</v>
      </c>
      <c r="N456" s="284">
        <f t="shared" si="68"/>
        <v>28.56</v>
      </c>
      <c r="O456" s="284">
        <f t="shared" si="69"/>
        <v>26.36</v>
      </c>
      <c r="P456" s="284">
        <f t="shared" si="70"/>
        <v>40.799999999999997</v>
      </c>
    </row>
    <row r="457" spans="2:16">
      <c r="B457" s="53">
        <v>41347.364583333248</v>
      </c>
      <c r="C457" s="46">
        <v>40.11</v>
      </c>
      <c r="D457" s="46">
        <v>34.57</v>
      </c>
      <c r="E457" s="46">
        <v>46.22</v>
      </c>
      <c r="F457" s="46">
        <v>32.29</v>
      </c>
      <c r="G457" s="46">
        <v>29.16</v>
      </c>
      <c r="H457" s="46">
        <v>24.88</v>
      </c>
      <c r="I457" s="46">
        <v>40.81</v>
      </c>
      <c r="J457" s="284">
        <f t="shared" si="64"/>
        <v>40.11</v>
      </c>
      <c r="K457" s="284">
        <f t="shared" si="65"/>
        <v>34.57</v>
      </c>
      <c r="L457" s="284">
        <f t="shared" si="66"/>
        <v>46.22</v>
      </c>
      <c r="M457" s="284">
        <f t="shared" si="67"/>
        <v>32.29</v>
      </c>
      <c r="N457" s="284">
        <f t="shared" si="68"/>
        <v>29.16</v>
      </c>
      <c r="O457" s="284">
        <f t="shared" si="69"/>
        <v>24.88</v>
      </c>
      <c r="P457" s="284">
        <f t="shared" si="70"/>
        <v>40.81</v>
      </c>
    </row>
    <row r="458" spans="2:16">
      <c r="B458" s="53">
        <v>41347.374999999913</v>
      </c>
      <c r="C458" s="46">
        <v>40.31</v>
      </c>
      <c r="D458" s="46">
        <v>33.799999999999997</v>
      </c>
      <c r="E458" s="46">
        <v>46.71</v>
      </c>
      <c r="F458" s="46">
        <v>32.51</v>
      </c>
      <c r="G458" s="46">
        <v>28.73</v>
      </c>
      <c r="H458" s="46">
        <v>25</v>
      </c>
      <c r="I458" s="46">
        <v>40.68</v>
      </c>
      <c r="J458" s="284">
        <f t="shared" si="64"/>
        <v>40.31</v>
      </c>
      <c r="K458" s="284">
        <f t="shared" si="65"/>
        <v>33.799999999999997</v>
      </c>
      <c r="L458" s="284">
        <f t="shared" si="66"/>
        <v>46.71</v>
      </c>
      <c r="M458" s="284">
        <f t="shared" si="67"/>
        <v>32.51</v>
      </c>
      <c r="N458" s="284">
        <f t="shared" si="68"/>
        <v>28.73</v>
      </c>
      <c r="O458" s="284">
        <f t="shared" si="69"/>
        <v>25</v>
      </c>
      <c r="P458" s="284">
        <f t="shared" si="70"/>
        <v>40.68</v>
      </c>
    </row>
    <row r="459" spans="2:16">
      <c r="B459" s="53">
        <v>41347.385416666577</v>
      </c>
      <c r="C459" s="46">
        <v>40.53</v>
      </c>
      <c r="D459" s="46">
        <v>31.68</v>
      </c>
      <c r="E459" s="46">
        <v>48.41</v>
      </c>
      <c r="F459" s="46">
        <v>32.29</v>
      </c>
      <c r="G459" s="46">
        <v>30.32</v>
      </c>
      <c r="H459" s="46">
        <v>25.43</v>
      </c>
      <c r="I459" s="46">
        <v>40.94</v>
      </c>
      <c r="J459" s="284">
        <f t="shared" si="64"/>
        <v>40.53</v>
      </c>
      <c r="K459" s="284">
        <f t="shared" si="65"/>
        <v>31.68</v>
      </c>
      <c r="L459" s="284">
        <f t="shared" si="66"/>
        <v>48.41</v>
      </c>
      <c r="M459" s="284">
        <f t="shared" si="67"/>
        <v>32.29</v>
      </c>
      <c r="N459" s="284">
        <f t="shared" si="68"/>
        <v>30.32</v>
      </c>
      <c r="O459" s="284">
        <f t="shared" si="69"/>
        <v>25.43</v>
      </c>
      <c r="P459" s="284">
        <f t="shared" si="70"/>
        <v>40.94</v>
      </c>
    </row>
    <row r="460" spans="2:16">
      <c r="B460" s="53">
        <v>41347.395833333241</v>
      </c>
      <c r="C460" s="46">
        <v>40.79</v>
      </c>
      <c r="D460" s="46">
        <v>31.79</v>
      </c>
      <c r="E460" s="46">
        <v>49.07</v>
      </c>
      <c r="F460" s="46">
        <v>32.479999999999997</v>
      </c>
      <c r="G460" s="46">
        <v>29.96</v>
      </c>
      <c r="H460" s="46">
        <v>25.31</v>
      </c>
      <c r="I460" s="46">
        <v>40.090000000000003</v>
      </c>
      <c r="J460" s="284">
        <f t="shared" si="64"/>
        <v>40.79</v>
      </c>
      <c r="K460" s="284">
        <f t="shared" si="65"/>
        <v>31.79</v>
      </c>
      <c r="L460" s="284">
        <f t="shared" si="66"/>
        <v>49.07</v>
      </c>
      <c r="M460" s="284">
        <f t="shared" si="67"/>
        <v>32.479999999999997</v>
      </c>
      <c r="N460" s="284">
        <f t="shared" si="68"/>
        <v>29.96</v>
      </c>
      <c r="O460" s="284">
        <f t="shared" si="69"/>
        <v>25.31</v>
      </c>
      <c r="P460" s="284">
        <f t="shared" si="70"/>
        <v>40.090000000000003</v>
      </c>
    </row>
    <row r="461" spans="2:16">
      <c r="B461" s="53">
        <v>41347.406249999905</v>
      </c>
      <c r="C461" s="46">
        <v>41.11</v>
      </c>
      <c r="D461" s="46">
        <v>33.01</v>
      </c>
      <c r="E461" s="46">
        <v>45.89</v>
      </c>
      <c r="F461" s="46">
        <v>32.71</v>
      </c>
      <c r="G461" s="46">
        <v>30.96</v>
      </c>
      <c r="H461" s="46">
        <v>24.54</v>
      </c>
      <c r="I461" s="46">
        <v>38.229999999999997</v>
      </c>
      <c r="J461" s="284">
        <f t="shared" si="64"/>
        <v>41.11</v>
      </c>
      <c r="K461" s="284">
        <f t="shared" si="65"/>
        <v>33.01</v>
      </c>
      <c r="L461" s="284">
        <f t="shared" si="66"/>
        <v>45.89</v>
      </c>
      <c r="M461" s="284">
        <f t="shared" si="67"/>
        <v>32.71</v>
      </c>
      <c r="N461" s="284">
        <f t="shared" si="68"/>
        <v>30.96</v>
      </c>
      <c r="O461" s="284">
        <f t="shared" si="69"/>
        <v>24.54</v>
      </c>
      <c r="P461" s="284">
        <f t="shared" si="70"/>
        <v>38.229999999999997</v>
      </c>
    </row>
    <row r="462" spans="2:16">
      <c r="B462" s="53">
        <v>41347.41666666657</v>
      </c>
      <c r="C462" s="46">
        <v>41.83</v>
      </c>
      <c r="D462" s="46">
        <v>33.47</v>
      </c>
      <c r="E462" s="46">
        <v>45.38</v>
      </c>
      <c r="F462" s="46">
        <v>33</v>
      </c>
      <c r="G462" s="46">
        <v>31.1</v>
      </c>
      <c r="H462" s="46">
        <v>23.21</v>
      </c>
      <c r="I462" s="46">
        <v>38.36</v>
      </c>
      <c r="J462" s="284">
        <f t="shared" si="64"/>
        <v>41.83</v>
      </c>
      <c r="K462" s="284">
        <f t="shared" si="65"/>
        <v>33.47</v>
      </c>
      <c r="L462" s="284">
        <f t="shared" si="66"/>
        <v>45.38</v>
      </c>
      <c r="M462" s="284">
        <f t="shared" si="67"/>
        <v>33</v>
      </c>
      <c r="N462" s="284">
        <f t="shared" si="68"/>
        <v>31.1</v>
      </c>
      <c r="O462" s="284">
        <f t="shared" si="69"/>
        <v>23.21</v>
      </c>
      <c r="P462" s="284">
        <f t="shared" si="70"/>
        <v>38.36</v>
      </c>
    </row>
    <row r="463" spans="2:16">
      <c r="B463" s="53">
        <v>41347.427083333234</v>
      </c>
      <c r="C463" s="46">
        <v>41.48</v>
      </c>
      <c r="D463" s="46">
        <v>34.47</v>
      </c>
      <c r="E463" s="46">
        <v>46.99</v>
      </c>
      <c r="F463" s="46">
        <v>32.979999999999997</v>
      </c>
      <c r="G463" s="46">
        <v>32.14</v>
      </c>
      <c r="H463" s="46">
        <v>25.19</v>
      </c>
      <c r="I463" s="46">
        <v>38.340000000000003</v>
      </c>
      <c r="J463" s="284">
        <f t="shared" si="64"/>
        <v>41.48</v>
      </c>
      <c r="K463" s="284">
        <f t="shared" si="65"/>
        <v>34.47</v>
      </c>
      <c r="L463" s="284">
        <f t="shared" si="66"/>
        <v>46.99</v>
      </c>
      <c r="M463" s="284">
        <f t="shared" si="67"/>
        <v>32.979999999999997</v>
      </c>
      <c r="N463" s="284">
        <f t="shared" si="68"/>
        <v>32.14</v>
      </c>
      <c r="O463" s="284">
        <f t="shared" si="69"/>
        <v>25.19</v>
      </c>
      <c r="P463" s="284">
        <f t="shared" si="70"/>
        <v>38.340000000000003</v>
      </c>
    </row>
    <row r="464" spans="2:16">
      <c r="B464" s="53">
        <v>41347.437499999898</v>
      </c>
      <c r="C464" s="46">
        <v>40.71</v>
      </c>
      <c r="D464" s="46">
        <v>35.42</v>
      </c>
      <c r="E464" s="46">
        <v>48.08</v>
      </c>
      <c r="F464" s="46">
        <v>33.340000000000003</v>
      </c>
      <c r="G464" s="46">
        <v>31.43</v>
      </c>
      <c r="H464" s="46">
        <v>25.49</v>
      </c>
      <c r="I464" s="46">
        <v>38.25</v>
      </c>
      <c r="J464" s="284">
        <f t="shared" si="64"/>
        <v>40.71</v>
      </c>
      <c r="K464" s="284">
        <f t="shared" si="65"/>
        <v>35.42</v>
      </c>
      <c r="L464" s="284">
        <f t="shared" si="66"/>
        <v>48.08</v>
      </c>
      <c r="M464" s="284">
        <f t="shared" si="67"/>
        <v>33.340000000000003</v>
      </c>
      <c r="N464" s="284">
        <f t="shared" si="68"/>
        <v>31.43</v>
      </c>
      <c r="O464" s="284">
        <f t="shared" si="69"/>
        <v>25.49</v>
      </c>
      <c r="P464" s="284">
        <f t="shared" si="70"/>
        <v>38.25</v>
      </c>
    </row>
    <row r="465" spans="2:16">
      <c r="B465" s="53">
        <v>41347.447916666562</v>
      </c>
      <c r="C465" s="46">
        <v>40.72</v>
      </c>
      <c r="D465" s="46">
        <v>35.29</v>
      </c>
      <c r="E465" s="46">
        <v>48.96</v>
      </c>
      <c r="F465" s="46">
        <v>33.630000000000003</v>
      </c>
      <c r="G465" s="46">
        <v>32.03</v>
      </c>
      <c r="H465" s="46">
        <v>25.28</v>
      </c>
      <c r="I465" s="46">
        <v>38.549999999999997</v>
      </c>
      <c r="J465" s="284">
        <f t="shared" si="64"/>
        <v>40.72</v>
      </c>
      <c r="K465" s="284">
        <f t="shared" si="65"/>
        <v>35.29</v>
      </c>
      <c r="L465" s="284">
        <f t="shared" si="66"/>
        <v>48.96</v>
      </c>
      <c r="M465" s="284">
        <f t="shared" si="67"/>
        <v>33.630000000000003</v>
      </c>
      <c r="N465" s="284">
        <f t="shared" si="68"/>
        <v>32.03</v>
      </c>
      <c r="O465" s="284">
        <f t="shared" si="69"/>
        <v>25.28</v>
      </c>
      <c r="P465" s="284">
        <f t="shared" si="70"/>
        <v>38.549999999999997</v>
      </c>
    </row>
    <row r="466" spans="2:16">
      <c r="B466" s="53">
        <v>41347.458333333227</v>
      </c>
      <c r="C466" s="46">
        <v>40.83</v>
      </c>
      <c r="D466" s="46">
        <v>34.880000000000003</v>
      </c>
      <c r="E466" s="46">
        <v>49.29</v>
      </c>
      <c r="F466" s="46">
        <v>33.65</v>
      </c>
      <c r="G466" s="46">
        <v>32.409999999999997</v>
      </c>
      <c r="H466" s="46">
        <v>25.72</v>
      </c>
      <c r="I466" s="46">
        <v>38.520000000000003</v>
      </c>
      <c r="J466" s="284">
        <f t="shared" si="64"/>
        <v>40.83</v>
      </c>
      <c r="K466" s="284">
        <f t="shared" si="65"/>
        <v>34.880000000000003</v>
      </c>
      <c r="L466" s="284">
        <f t="shared" si="66"/>
        <v>49.29</v>
      </c>
      <c r="M466" s="284">
        <f t="shared" si="67"/>
        <v>33.65</v>
      </c>
      <c r="N466" s="284">
        <f t="shared" si="68"/>
        <v>32.409999999999997</v>
      </c>
      <c r="O466" s="284">
        <f t="shared" si="69"/>
        <v>25.72</v>
      </c>
      <c r="P466" s="284">
        <f t="shared" si="70"/>
        <v>38.520000000000003</v>
      </c>
    </row>
    <row r="467" spans="2:16">
      <c r="B467" s="53">
        <v>41347.468749999891</v>
      </c>
      <c r="C467" s="46">
        <v>40.93</v>
      </c>
      <c r="D467" s="46">
        <v>35.03</v>
      </c>
      <c r="E467" s="46">
        <v>48.83</v>
      </c>
      <c r="F467" s="46">
        <v>33.65</v>
      </c>
      <c r="G467" s="46">
        <v>33.71</v>
      </c>
      <c r="H467" s="46">
        <v>27.35</v>
      </c>
      <c r="I467" s="46">
        <v>38.549999999999997</v>
      </c>
      <c r="J467" s="284">
        <f t="shared" si="64"/>
        <v>40.93</v>
      </c>
      <c r="K467" s="284">
        <f t="shared" si="65"/>
        <v>35.03</v>
      </c>
      <c r="L467" s="284">
        <f t="shared" si="66"/>
        <v>48.83</v>
      </c>
      <c r="M467" s="284">
        <f t="shared" si="67"/>
        <v>33.65</v>
      </c>
      <c r="N467" s="284">
        <f t="shared" si="68"/>
        <v>33.71</v>
      </c>
      <c r="O467" s="284">
        <f t="shared" si="69"/>
        <v>27.35</v>
      </c>
      <c r="P467" s="284">
        <f t="shared" si="70"/>
        <v>38.549999999999997</v>
      </c>
    </row>
    <row r="468" spans="2:16">
      <c r="B468" s="53">
        <v>41347.479166666555</v>
      </c>
      <c r="C468" s="46">
        <v>41.05</v>
      </c>
      <c r="D468" s="46">
        <v>32.54</v>
      </c>
      <c r="E468" s="46">
        <v>48.26</v>
      </c>
      <c r="F468" s="46">
        <v>33.909999999999997</v>
      </c>
      <c r="G468" s="46">
        <v>33.04</v>
      </c>
      <c r="H468" s="46">
        <v>28.95</v>
      </c>
      <c r="I468" s="46">
        <v>37.380000000000003</v>
      </c>
      <c r="J468" s="284">
        <f t="shared" si="64"/>
        <v>41.05</v>
      </c>
      <c r="K468" s="284">
        <f t="shared" si="65"/>
        <v>32.54</v>
      </c>
      <c r="L468" s="284">
        <f t="shared" si="66"/>
        <v>48.26</v>
      </c>
      <c r="M468" s="284">
        <f t="shared" si="67"/>
        <v>33.909999999999997</v>
      </c>
      <c r="N468" s="284">
        <f t="shared" si="68"/>
        <v>33.04</v>
      </c>
      <c r="O468" s="284">
        <f t="shared" si="69"/>
        <v>28.95</v>
      </c>
      <c r="P468" s="284">
        <f t="shared" si="70"/>
        <v>37.380000000000003</v>
      </c>
    </row>
    <row r="469" spans="2:16">
      <c r="B469" s="53">
        <v>41347.489583333219</v>
      </c>
      <c r="C469" s="46">
        <v>40.61</v>
      </c>
      <c r="D469" s="46">
        <v>33.020000000000003</v>
      </c>
      <c r="E469" s="46">
        <v>48.43</v>
      </c>
      <c r="F469" s="46">
        <v>33.909999999999997</v>
      </c>
      <c r="G469" s="46">
        <v>32.28</v>
      </c>
      <c r="H469" s="46">
        <v>28.9</v>
      </c>
      <c r="I469" s="46">
        <v>38.090000000000003</v>
      </c>
      <c r="J469" s="284">
        <f t="shared" si="64"/>
        <v>40.61</v>
      </c>
      <c r="K469" s="284">
        <f t="shared" si="65"/>
        <v>33.020000000000003</v>
      </c>
      <c r="L469" s="284">
        <f t="shared" si="66"/>
        <v>48.43</v>
      </c>
      <c r="M469" s="284">
        <f t="shared" si="67"/>
        <v>33.909999999999997</v>
      </c>
      <c r="N469" s="284">
        <f t="shared" si="68"/>
        <v>32.28</v>
      </c>
      <c r="O469" s="284">
        <f t="shared" si="69"/>
        <v>28.9</v>
      </c>
      <c r="P469" s="284">
        <f t="shared" si="70"/>
        <v>38.090000000000003</v>
      </c>
    </row>
    <row r="470" spans="2:16">
      <c r="B470" s="53">
        <v>41347.499999999884</v>
      </c>
      <c r="C470" s="46">
        <v>41.84</v>
      </c>
      <c r="D470" s="46">
        <v>33</v>
      </c>
      <c r="E470" s="46">
        <v>48.87</v>
      </c>
      <c r="F470" s="46">
        <v>33.869999999999997</v>
      </c>
      <c r="G470" s="46">
        <v>32.299999999999997</v>
      </c>
      <c r="H470" s="46">
        <v>28.39</v>
      </c>
      <c r="I470" s="46">
        <v>38.18</v>
      </c>
      <c r="J470" s="284">
        <f t="shared" si="64"/>
        <v>41.84</v>
      </c>
      <c r="K470" s="284">
        <f t="shared" si="65"/>
        <v>33</v>
      </c>
      <c r="L470" s="284">
        <f t="shared" si="66"/>
        <v>48.87</v>
      </c>
      <c r="M470" s="284">
        <f t="shared" si="67"/>
        <v>33.869999999999997</v>
      </c>
      <c r="N470" s="284">
        <f t="shared" si="68"/>
        <v>32.299999999999997</v>
      </c>
      <c r="O470" s="284">
        <f t="shared" si="69"/>
        <v>28.39</v>
      </c>
      <c r="P470" s="284">
        <f t="shared" si="70"/>
        <v>38.18</v>
      </c>
    </row>
    <row r="471" spans="2:16">
      <c r="B471" s="53">
        <v>41347.510416666548</v>
      </c>
      <c r="C471" s="46">
        <v>41.09</v>
      </c>
      <c r="D471" s="46">
        <v>31.29</v>
      </c>
      <c r="E471" s="46">
        <v>48.99</v>
      </c>
      <c r="F471" s="46">
        <v>33.619999999999997</v>
      </c>
      <c r="G471" s="46">
        <v>31.93</v>
      </c>
      <c r="H471" s="46">
        <v>28.27</v>
      </c>
      <c r="I471" s="46">
        <v>37.33</v>
      </c>
      <c r="J471" s="284">
        <f t="shared" si="64"/>
        <v>41.09</v>
      </c>
      <c r="K471" s="284">
        <f t="shared" si="65"/>
        <v>31.29</v>
      </c>
      <c r="L471" s="284">
        <f t="shared" si="66"/>
        <v>48.99</v>
      </c>
      <c r="M471" s="284">
        <f t="shared" si="67"/>
        <v>33.619999999999997</v>
      </c>
      <c r="N471" s="284">
        <f t="shared" si="68"/>
        <v>31.93</v>
      </c>
      <c r="O471" s="284">
        <f t="shared" si="69"/>
        <v>28.27</v>
      </c>
      <c r="P471" s="284">
        <f t="shared" si="70"/>
        <v>37.33</v>
      </c>
    </row>
    <row r="472" spans="2:16">
      <c r="B472" s="53">
        <v>41347.520833333212</v>
      </c>
      <c r="C472" s="46">
        <v>41.14</v>
      </c>
      <c r="D472" s="46">
        <v>28.5</v>
      </c>
      <c r="E472" s="46">
        <v>47.93</v>
      </c>
      <c r="F472" s="46">
        <v>32.94</v>
      </c>
      <c r="G472" s="46">
        <v>30.8</v>
      </c>
      <c r="H472" s="46">
        <v>26.58</v>
      </c>
      <c r="I472" s="46">
        <v>37.159999999999997</v>
      </c>
      <c r="J472" s="284">
        <f t="shared" si="64"/>
        <v>41.14</v>
      </c>
      <c r="K472" s="284">
        <f t="shared" si="65"/>
        <v>28.5</v>
      </c>
      <c r="L472" s="284">
        <f t="shared" si="66"/>
        <v>47.93</v>
      </c>
      <c r="M472" s="284">
        <f t="shared" si="67"/>
        <v>32.94</v>
      </c>
      <c r="N472" s="284">
        <f t="shared" si="68"/>
        <v>30.8</v>
      </c>
      <c r="O472" s="284">
        <f t="shared" si="69"/>
        <v>26.58</v>
      </c>
      <c r="P472" s="284">
        <f t="shared" si="70"/>
        <v>37.159999999999997</v>
      </c>
    </row>
    <row r="473" spans="2:16">
      <c r="B473" s="53">
        <v>41347.531249999876</v>
      </c>
      <c r="C473" s="46">
        <v>40.229999999999997</v>
      </c>
      <c r="D473" s="46">
        <v>28.17</v>
      </c>
      <c r="E473" s="46">
        <v>42.97</v>
      </c>
      <c r="F473" s="46">
        <v>32.26</v>
      </c>
      <c r="G473" s="46">
        <v>30.73</v>
      </c>
      <c r="H473" s="46">
        <v>25.94</v>
      </c>
      <c r="I473" s="46">
        <v>36.9</v>
      </c>
      <c r="J473" s="284">
        <f t="shared" si="64"/>
        <v>40.229999999999997</v>
      </c>
      <c r="K473" s="284">
        <f t="shared" si="65"/>
        <v>28.17</v>
      </c>
      <c r="L473" s="284">
        <f t="shared" si="66"/>
        <v>42.97</v>
      </c>
      <c r="M473" s="284">
        <f t="shared" si="67"/>
        <v>32.26</v>
      </c>
      <c r="N473" s="284">
        <f t="shared" si="68"/>
        <v>30.73</v>
      </c>
      <c r="O473" s="284">
        <f t="shared" si="69"/>
        <v>25.94</v>
      </c>
      <c r="P473" s="284">
        <f t="shared" si="70"/>
        <v>36.9</v>
      </c>
    </row>
    <row r="474" spans="2:16">
      <c r="B474" s="53">
        <v>41347.541666666541</v>
      </c>
      <c r="C474" s="46">
        <v>38.630000000000003</v>
      </c>
      <c r="D474" s="46">
        <v>27.91</v>
      </c>
      <c r="E474" s="46">
        <v>43.92</v>
      </c>
      <c r="F474" s="46">
        <v>31.35</v>
      </c>
      <c r="G474" s="46">
        <v>30.28</v>
      </c>
      <c r="H474" s="46">
        <v>27.17</v>
      </c>
      <c r="I474" s="46">
        <v>37.03</v>
      </c>
      <c r="J474" s="284">
        <f t="shared" si="64"/>
        <v>38.630000000000003</v>
      </c>
      <c r="K474" s="284">
        <f t="shared" si="65"/>
        <v>27.91</v>
      </c>
      <c r="L474" s="284">
        <f t="shared" si="66"/>
        <v>43.92</v>
      </c>
      <c r="M474" s="284">
        <f t="shared" si="67"/>
        <v>31.35</v>
      </c>
      <c r="N474" s="284">
        <f t="shared" si="68"/>
        <v>30.28</v>
      </c>
      <c r="O474" s="284">
        <f t="shared" si="69"/>
        <v>27.17</v>
      </c>
      <c r="P474" s="284">
        <f t="shared" si="70"/>
        <v>37.03</v>
      </c>
    </row>
    <row r="475" spans="2:16">
      <c r="B475" s="53">
        <v>41347.552083333205</v>
      </c>
      <c r="C475" s="46">
        <v>38.369999999999997</v>
      </c>
      <c r="D475" s="46">
        <v>28.07</v>
      </c>
      <c r="E475" s="46">
        <v>43.35</v>
      </c>
      <c r="F475" s="46">
        <v>31.72</v>
      </c>
      <c r="G475" s="46">
        <v>30.53</v>
      </c>
      <c r="H475" s="46">
        <v>28.76</v>
      </c>
      <c r="I475" s="46">
        <v>37.44</v>
      </c>
      <c r="J475" s="284">
        <f t="shared" si="64"/>
        <v>38.369999999999997</v>
      </c>
      <c r="K475" s="284">
        <f t="shared" si="65"/>
        <v>28.07</v>
      </c>
      <c r="L475" s="284">
        <f t="shared" si="66"/>
        <v>43.35</v>
      </c>
      <c r="M475" s="284">
        <f t="shared" si="67"/>
        <v>31.72</v>
      </c>
      <c r="N475" s="284">
        <f t="shared" si="68"/>
        <v>30.53</v>
      </c>
      <c r="O475" s="284">
        <f t="shared" si="69"/>
        <v>28.76</v>
      </c>
      <c r="P475" s="284">
        <f t="shared" si="70"/>
        <v>37.44</v>
      </c>
    </row>
    <row r="476" spans="2:16">
      <c r="B476" s="53">
        <v>41347.562499999869</v>
      </c>
      <c r="C476" s="46">
        <v>39.450000000000003</v>
      </c>
      <c r="D476" s="46">
        <v>28.47</v>
      </c>
      <c r="E476" s="46">
        <v>43.35</v>
      </c>
      <c r="F476" s="46">
        <v>31.84</v>
      </c>
      <c r="G476" s="46">
        <v>30.47</v>
      </c>
      <c r="H476" s="46">
        <v>28.25</v>
      </c>
      <c r="I476" s="46">
        <v>38</v>
      </c>
      <c r="J476" s="284">
        <f t="shared" si="64"/>
        <v>39.450000000000003</v>
      </c>
      <c r="K476" s="284">
        <f t="shared" si="65"/>
        <v>28.47</v>
      </c>
      <c r="L476" s="284">
        <f t="shared" si="66"/>
        <v>43.35</v>
      </c>
      <c r="M476" s="284">
        <f t="shared" si="67"/>
        <v>31.84</v>
      </c>
      <c r="N476" s="284">
        <f t="shared" si="68"/>
        <v>30.47</v>
      </c>
      <c r="O476" s="284">
        <f t="shared" si="69"/>
        <v>28.25</v>
      </c>
      <c r="P476" s="284">
        <f t="shared" si="70"/>
        <v>38</v>
      </c>
    </row>
    <row r="477" spans="2:16">
      <c r="B477" s="53">
        <v>41347.572916666533</v>
      </c>
      <c r="C477" s="46">
        <v>40.89</v>
      </c>
      <c r="D477" s="46">
        <v>30.26</v>
      </c>
      <c r="E477" s="46">
        <v>42.2</v>
      </c>
      <c r="F477" s="46">
        <v>31.6</v>
      </c>
      <c r="G477" s="46">
        <v>31.31</v>
      </c>
      <c r="H477" s="46">
        <v>28.88</v>
      </c>
      <c r="I477" s="46">
        <v>38.46</v>
      </c>
      <c r="J477" s="284">
        <f t="shared" si="64"/>
        <v>40.89</v>
      </c>
      <c r="K477" s="284">
        <f t="shared" si="65"/>
        <v>30.26</v>
      </c>
      <c r="L477" s="284">
        <f t="shared" si="66"/>
        <v>42.2</v>
      </c>
      <c r="M477" s="284">
        <f t="shared" si="67"/>
        <v>31.6</v>
      </c>
      <c r="N477" s="284">
        <f t="shared" si="68"/>
        <v>31.31</v>
      </c>
      <c r="O477" s="284">
        <f t="shared" si="69"/>
        <v>28.88</v>
      </c>
      <c r="P477" s="284">
        <f t="shared" si="70"/>
        <v>38.46</v>
      </c>
    </row>
    <row r="478" spans="2:16">
      <c r="B478" s="53">
        <v>41347.583333333198</v>
      </c>
      <c r="C478" s="46">
        <v>41.32</v>
      </c>
      <c r="D478" s="46">
        <v>32.19</v>
      </c>
      <c r="E478" s="46">
        <v>41.48</v>
      </c>
      <c r="F478" s="46">
        <v>31.86</v>
      </c>
      <c r="G478" s="46">
        <v>33.049999999999997</v>
      </c>
      <c r="H478" s="46">
        <v>27.79</v>
      </c>
      <c r="I478" s="46">
        <v>38.57</v>
      </c>
      <c r="J478" s="284">
        <f t="shared" si="64"/>
        <v>41.32</v>
      </c>
      <c r="K478" s="284">
        <f t="shared" si="65"/>
        <v>32.19</v>
      </c>
      <c r="L478" s="284">
        <f t="shared" si="66"/>
        <v>41.48</v>
      </c>
      <c r="M478" s="284">
        <f t="shared" si="67"/>
        <v>31.86</v>
      </c>
      <c r="N478" s="284">
        <f t="shared" si="68"/>
        <v>33.049999999999997</v>
      </c>
      <c r="O478" s="284">
        <f t="shared" si="69"/>
        <v>27.79</v>
      </c>
      <c r="P478" s="284">
        <f t="shared" si="70"/>
        <v>38.57</v>
      </c>
    </row>
    <row r="479" spans="2:16">
      <c r="B479" s="53">
        <v>41347.593749999862</v>
      </c>
      <c r="C479" s="46">
        <v>39.61</v>
      </c>
      <c r="D479" s="46">
        <v>31.72</v>
      </c>
      <c r="E479" s="46">
        <v>42.78</v>
      </c>
      <c r="F479" s="46">
        <v>31.8</v>
      </c>
      <c r="G479" s="46">
        <v>32.950000000000003</v>
      </c>
      <c r="H479" s="46">
        <v>28.42</v>
      </c>
      <c r="I479" s="46">
        <v>38.28</v>
      </c>
      <c r="J479" s="284">
        <f t="shared" si="64"/>
        <v>39.61</v>
      </c>
      <c r="K479" s="284">
        <f t="shared" si="65"/>
        <v>31.72</v>
      </c>
      <c r="L479" s="284">
        <f t="shared" si="66"/>
        <v>42.78</v>
      </c>
      <c r="M479" s="284">
        <f t="shared" si="67"/>
        <v>31.8</v>
      </c>
      <c r="N479" s="284">
        <f t="shared" si="68"/>
        <v>32.950000000000003</v>
      </c>
      <c r="O479" s="284">
        <f t="shared" si="69"/>
        <v>28.42</v>
      </c>
      <c r="P479" s="284">
        <f t="shared" si="70"/>
        <v>38.28</v>
      </c>
    </row>
    <row r="480" spans="2:16">
      <c r="B480" s="53">
        <v>41347.604166666526</v>
      </c>
      <c r="C480" s="46">
        <v>40.54</v>
      </c>
      <c r="D480" s="46">
        <v>33.5</v>
      </c>
      <c r="E480" s="46">
        <v>43.75</v>
      </c>
      <c r="F480" s="46">
        <v>32.520000000000003</v>
      </c>
      <c r="G480" s="46">
        <v>33.630000000000003</v>
      </c>
      <c r="H480" s="46">
        <v>28.1</v>
      </c>
      <c r="I480" s="46">
        <v>37.75</v>
      </c>
      <c r="J480" s="284">
        <f t="shared" si="64"/>
        <v>40.54</v>
      </c>
      <c r="K480" s="284">
        <f t="shared" si="65"/>
        <v>33.5</v>
      </c>
      <c r="L480" s="284">
        <f t="shared" si="66"/>
        <v>43.75</v>
      </c>
      <c r="M480" s="284">
        <f t="shared" si="67"/>
        <v>32.520000000000003</v>
      </c>
      <c r="N480" s="284">
        <f t="shared" si="68"/>
        <v>33.630000000000003</v>
      </c>
      <c r="O480" s="284">
        <f t="shared" si="69"/>
        <v>28.1</v>
      </c>
      <c r="P480" s="284">
        <f t="shared" si="70"/>
        <v>37.75</v>
      </c>
    </row>
    <row r="481" spans="2:16">
      <c r="B481" s="53">
        <v>41347.61458333319</v>
      </c>
      <c r="C481" s="46">
        <v>41.91</v>
      </c>
      <c r="D481" s="46">
        <v>35.06</v>
      </c>
      <c r="E481" s="46">
        <v>46.39</v>
      </c>
      <c r="F481" s="46">
        <v>32.36</v>
      </c>
      <c r="G481" s="46">
        <v>34.92</v>
      </c>
      <c r="H481" s="46">
        <v>28.34</v>
      </c>
      <c r="I481" s="46">
        <v>26.41</v>
      </c>
      <c r="J481" s="284">
        <f t="shared" si="64"/>
        <v>41.91</v>
      </c>
      <c r="K481" s="284">
        <f t="shared" si="65"/>
        <v>35.06</v>
      </c>
      <c r="L481" s="284">
        <f t="shared" si="66"/>
        <v>46.39</v>
      </c>
      <c r="M481" s="284">
        <f t="shared" si="67"/>
        <v>32.36</v>
      </c>
      <c r="N481" s="284">
        <f t="shared" si="68"/>
        <v>34.92</v>
      </c>
      <c r="O481" s="284">
        <f t="shared" si="69"/>
        <v>28.34</v>
      </c>
      <c r="P481" s="284">
        <f t="shared" si="70"/>
        <v>26.41</v>
      </c>
    </row>
    <row r="482" spans="2:16">
      <c r="B482" s="53">
        <v>41347.624999999854</v>
      </c>
      <c r="C482" s="46">
        <v>42.56</v>
      </c>
      <c r="D482" s="46">
        <v>34.159999999999997</v>
      </c>
      <c r="E482" s="46">
        <v>46.12</v>
      </c>
      <c r="F482" s="46">
        <v>32.729999999999997</v>
      </c>
      <c r="G482" s="46">
        <v>35.18</v>
      </c>
      <c r="H482" s="46">
        <v>28.88</v>
      </c>
      <c r="I482" s="46">
        <v>20.239999999999998</v>
      </c>
      <c r="J482" s="284">
        <f t="shared" si="64"/>
        <v>42.56</v>
      </c>
      <c r="K482" s="284">
        <f t="shared" si="65"/>
        <v>34.159999999999997</v>
      </c>
      <c r="L482" s="284">
        <f t="shared" si="66"/>
        <v>46.12</v>
      </c>
      <c r="M482" s="284">
        <f t="shared" si="67"/>
        <v>32.729999999999997</v>
      </c>
      <c r="N482" s="284">
        <f t="shared" si="68"/>
        <v>35.18</v>
      </c>
      <c r="O482" s="284">
        <f t="shared" si="69"/>
        <v>28.88</v>
      </c>
      <c r="P482" s="284">
        <f t="shared" si="70"/>
        <v>20.239999999999998</v>
      </c>
    </row>
    <row r="483" spans="2:16">
      <c r="B483" s="53">
        <v>41347.635416666519</v>
      </c>
      <c r="C483" s="46">
        <v>41.19</v>
      </c>
      <c r="D483" s="46">
        <v>31.93</v>
      </c>
      <c r="E483" s="46">
        <v>46.32</v>
      </c>
      <c r="F483" s="46">
        <v>32.93</v>
      </c>
      <c r="G483" s="46">
        <v>34.82</v>
      </c>
      <c r="H483" s="46">
        <v>30.49</v>
      </c>
      <c r="I483" s="46">
        <v>20.14</v>
      </c>
      <c r="J483" s="284">
        <f t="shared" si="64"/>
        <v>41.19</v>
      </c>
      <c r="K483" s="284">
        <f t="shared" si="65"/>
        <v>31.93</v>
      </c>
      <c r="L483" s="284">
        <f t="shared" si="66"/>
        <v>46.32</v>
      </c>
      <c r="M483" s="284">
        <f t="shared" si="67"/>
        <v>32.93</v>
      </c>
      <c r="N483" s="284">
        <f t="shared" si="68"/>
        <v>34.82</v>
      </c>
      <c r="O483" s="284">
        <f t="shared" si="69"/>
        <v>30.49</v>
      </c>
      <c r="P483" s="284">
        <f t="shared" si="70"/>
        <v>20.14</v>
      </c>
    </row>
    <row r="484" spans="2:16">
      <c r="B484" s="53">
        <v>41347.645833333183</v>
      </c>
      <c r="C484" s="46">
        <v>40</v>
      </c>
      <c r="D484" s="46">
        <v>32.479999999999997</v>
      </c>
      <c r="E484" s="46">
        <v>44.08</v>
      </c>
      <c r="F484" s="46">
        <v>33.520000000000003</v>
      </c>
      <c r="G484" s="46">
        <v>34.68</v>
      </c>
      <c r="H484" s="46">
        <v>28.67</v>
      </c>
      <c r="I484" s="46">
        <v>20.9</v>
      </c>
      <c r="J484" s="284">
        <f t="shared" si="64"/>
        <v>40</v>
      </c>
      <c r="K484" s="284">
        <f t="shared" si="65"/>
        <v>32.479999999999997</v>
      </c>
      <c r="L484" s="284">
        <f t="shared" si="66"/>
        <v>44.08</v>
      </c>
      <c r="M484" s="284">
        <f t="shared" si="67"/>
        <v>33.520000000000003</v>
      </c>
      <c r="N484" s="284">
        <f t="shared" si="68"/>
        <v>34.68</v>
      </c>
      <c r="O484" s="284">
        <f t="shared" si="69"/>
        <v>28.67</v>
      </c>
      <c r="P484" s="284">
        <f t="shared" si="70"/>
        <v>20.9</v>
      </c>
    </row>
    <row r="485" spans="2:16">
      <c r="B485" s="53">
        <v>41347.656249999847</v>
      </c>
      <c r="C485" s="46">
        <v>41.99</v>
      </c>
      <c r="D485" s="46">
        <v>34.26</v>
      </c>
      <c r="E485" s="46">
        <v>46.56</v>
      </c>
      <c r="F485" s="46">
        <v>33.799999999999997</v>
      </c>
      <c r="G485" s="46">
        <v>34.79</v>
      </c>
      <c r="H485" s="46">
        <v>28.23</v>
      </c>
      <c r="I485" s="46">
        <v>23.19</v>
      </c>
      <c r="J485" s="284">
        <f t="shared" si="64"/>
        <v>41.99</v>
      </c>
      <c r="K485" s="284">
        <f t="shared" si="65"/>
        <v>34.26</v>
      </c>
      <c r="L485" s="284">
        <f t="shared" si="66"/>
        <v>46.56</v>
      </c>
      <c r="M485" s="284">
        <f t="shared" si="67"/>
        <v>33.799999999999997</v>
      </c>
      <c r="N485" s="284">
        <f t="shared" si="68"/>
        <v>34.79</v>
      </c>
      <c r="O485" s="284">
        <f t="shared" si="69"/>
        <v>28.23</v>
      </c>
      <c r="P485" s="284">
        <f t="shared" si="70"/>
        <v>23.19</v>
      </c>
    </row>
    <row r="486" spans="2:16">
      <c r="B486" s="53">
        <v>41347.666666666511</v>
      </c>
      <c r="C486" s="46">
        <v>42.42</v>
      </c>
      <c r="D486" s="46">
        <v>33.07</v>
      </c>
      <c r="E486" s="46">
        <v>46.19</v>
      </c>
      <c r="F486" s="46">
        <v>33.81</v>
      </c>
      <c r="G486" s="46">
        <v>34.99</v>
      </c>
      <c r="H486" s="46">
        <v>28.47</v>
      </c>
      <c r="I486" s="46">
        <v>27.75</v>
      </c>
      <c r="J486" s="284">
        <f t="shared" si="64"/>
        <v>42.42</v>
      </c>
      <c r="K486" s="284">
        <f t="shared" si="65"/>
        <v>33.07</v>
      </c>
      <c r="L486" s="284">
        <f t="shared" si="66"/>
        <v>46.19</v>
      </c>
      <c r="M486" s="284">
        <f t="shared" si="67"/>
        <v>33.81</v>
      </c>
      <c r="N486" s="284">
        <f t="shared" si="68"/>
        <v>34.99</v>
      </c>
      <c r="O486" s="284">
        <f t="shared" si="69"/>
        <v>28.47</v>
      </c>
      <c r="P486" s="284">
        <f t="shared" si="70"/>
        <v>27.75</v>
      </c>
    </row>
    <row r="487" spans="2:16">
      <c r="B487" s="53">
        <v>41347.677083333176</v>
      </c>
      <c r="C487" s="46">
        <v>41.96</v>
      </c>
      <c r="D487" s="46">
        <v>32.96</v>
      </c>
      <c r="E487" s="46">
        <v>44.69</v>
      </c>
      <c r="F487" s="46">
        <v>33.74</v>
      </c>
      <c r="G487" s="46">
        <v>34.85</v>
      </c>
      <c r="H487" s="46">
        <v>29.44</v>
      </c>
      <c r="I487" s="46">
        <v>29.88</v>
      </c>
      <c r="J487" s="284">
        <f t="shared" si="64"/>
        <v>41.96</v>
      </c>
      <c r="K487" s="284">
        <f t="shared" si="65"/>
        <v>32.96</v>
      </c>
      <c r="L487" s="284">
        <f t="shared" si="66"/>
        <v>44.69</v>
      </c>
      <c r="M487" s="284">
        <f t="shared" si="67"/>
        <v>33.74</v>
      </c>
      <c r="N487" s="284">
        <f t="shared" si="68"/>
        <v>34.85</v>
      </c>
      <c r="O487" s="284">
        <f t="shared" si="69"/>
        <v>29.44</v>
      </c>
      <c r="P487" s="284">
        <f t="shared" si="70"/>
        <v>29.88</v>
      </c>
    </row>
    <row r="488" spans="2:16">
      <c r="B488" s="53">
        <v>41347.68749999984</v>
      </c>
      <c r="C488" s="46">
        <v>42.2</v>
      </c>
      <c r="D488" s="46">
        <v>34.79</v>
      </c>
      <c r="E488" s="46">
        <v>44.36</v>
      </c>
      <c r="F488" s="46">
        <v>34.229999999999997</v>
      </c>
      <c r="G488" s="46">
        <v>34.97</v>
      </c>
      <c r="H488" s="46">
        <v>27.02</v>
      </c>
      <c r="I488" s="46">
        <v>30.55</v>
      </c>
      <c r="J488" s="284">
        <f t="shared" ref="J488:J518" si="71">+IF(J$422,C488)</f>
        <v>42.2</v>
      </c>
      <c r="K488" s="284">
        <f t="shared" ref="K488:K518" si="72">+IF(K$422,D488)</f>
        <v>34.79</v>
      </c>
      <c r="L488" s="284">
        <f t="shared" ref="L488:L518" si="73">+IF(L$422,E488)</f>
        <v>44.36</v>
      </c>
      <c r="M488" s="284">
        <f t="shared" ref="M488:M518" si="74">+IF(M$422,F488)</f>
        <v>34.229999999999997</v>
      </c>
      <c r="N488" s="284">
        <f t="shared" ref="N488:N518" si="75">+IF(N$422,G488)</f>
        <v>34.97</v>
      </c>
      <c r="O488" s="284">
        <f t="shared" ref="O488:O518" si="76">+IF(O$422,H488)</f>
        <v>27.02</v>
      </c>
      <c r="P488" s="284">
        <f t="shared" ref="P488:P518" si="77">+IF(P$422,I488)</f>
        <v>30.55</v>
      </c>
    </row>
    <row r="489" spans="2:16">
      <c r="B489" s="53">
        <v>41347.697916666504</v>
      </c>
      <c r="C489" s="46">
        <v>42.95</v>
      </c>
      <c r="D489" s="46">
        <v>34.979999999999997</v>
      </c>
      <c r="E489" s="46">
        <v>45.85</v>
      </c>
      <c r="F489" s="46">
        <v>33.880000000000003</v>
      </c>
      <c r="G489" s="46">
        <v>34.31</v>
      </c>
      <c r="H489" s="46">
        <v>26.25</v>
      </c>
      <c r="I489" s="46">
        <v>31.05</v>
      </c>
      <c r="J489" s="284">
        <f t="shared" si="71"/>
        <v>42.95</v>
      </c>
      <c r="K489" s="284">
        <f t="shared" si="72"/>
        <v>34.979999999999997</v>
      </c>
      <c r="L489" s="284">
        <f t="shared" si="73"/>
        <v>45.85</v>
      </c>
      <c r="M489" s="284">
        <f t="shared" si="74"/>
        <v>33.880000000000003</v>
      </c>
      <c r="N489" s="284">
        <f t="shared" si="75"/>
        <v>34.31</v>
      </c>
      <c r="O489" s="284">
        <f t="shared" si="76"/>
        <v>26.25</v>
      </c>
      <c r="P489" s="284">
        <f t="shared" si="77"/>
        <v>31.05</v>
      </c>
    </row>
    <row r="490" spans="2:16">
      <c r="B490" s="53">
        <v>41347.708333333168</v>
      </c>
      <c r="C490" s="46">
        <v>42.86</v>
      </c>
      <c r="D490" s="46">
        <v>32.799999999999997</v>
      </c>
      <c r="E490" s="46">
        <v>43.18</v>
      </c>
      <c r="F490" s="46">
        <v>33.1</v>
      </c>
      <c r="G490" s="46">
        <v>34.270000000000003</v>
      </c>
      <c r="H490" s="46">
        <v>25.5</v>
      </c>
      <c r="I490" s="46">
        <v>31.02</v>
      </c>
      <c r="J490" s="284">
        <f t="shared" si="71"/>
        <v>42.86</v>
      </c>
      <c r="K490" s="284">
        <f t="shared" si="72"/>
        <v>32.799999999999997</v>
      </c>
      <c r="L490" s="284">
        <f t="shared" si="73"/>
        <v>43.18</v>
      </c>
      <c r="M490" s="284">
        <f t="shared" si="74"/>
        <v>33.1</v>
      </c>
      <c r="N490" s="284">
        <f t="shared" si="75"/>
        <v>34.270000000000003</v>
      </c>
      <c r="O490" s="284">
        <f t="shared" si="76"/>
        <v>25.5</v>
      </c>
      <c r="P490" s="284">
        <f t="shared" si="77"/>
        <v>31.02</v>
      </c>
    </row>
    <row r="491" spans="2:16">
      <c r="B491" s="53">
        <v>41347.718749999833</v>
      </c>
      <c r="C491" s="46">
        <v>42.34</v>
      </c>
      <c r="D491" s="46">
        <v>33.39</v>
      </c>
      <c r="E491" s="46">
        <v>44.29</v>
      </c>
      <c r="F491" s="46">
        <v>32.36</v>
      </c>
      <c r="G491" s="46">
        <v>34.119999999999997</v>
      </c>
      <c r="H491" s="46">
        <v>25.52</v>
      </c>
      <c r="I491" s="46">
        <v>31.55</v>
      </c>
      <c r="J491" s="284">
        <f t="shared" si="71"/>
        <v>42.34</v>
      </c>
      <c r="K491" s="284">
        <f t="shared" si="72"/>
        <v>33.39</v>
      </c>
      <c r="L491" s="284">
        <f t="shared" si="73"/>
        <v>44.29</v>
      </c>
      <c r="M491" s="284">
        <f t="shared" si="74"/>
        <v>32.36</v>
      </c>
      <c r="N491" s="284">
        <f t="shared" si="75"/>
        <v>34.119999999999997</v>
      </c>
      <c r="O491" s="284">
        <f t="shared" si="76"/>
        <v>25.52</v>
      </c>
      <c r="P491" s="284">
        <f t="shared" si="77"/>
        <v>31.55</v>
      </c>
    </row>
    <row r="492" spans="2:16">
      <c r="B492" s="53">
        <v>41347.729166666497</v>
      </c>
      <c r="C492" s="46">
        <v>41.99</v>
      </c>
      <c r="D492" s="46">
        <v>35.630000000000003</v>
      </c>
      <c r="E492" s="46">
        <v>43.68</v>
      </c>
      <c r="F492" s="46">
        <v>31.95</v>
      </c>
      <c r="G492" s="46">
        <v>32.81</v>
      </c>
      <c r="H492" s="46">
        <v>27.7</v>
      </c>
      <c r="I492" s="46">
        <v>32.21</v>
      </c>
      <c r="J492" s="284">
        <f t="shared" si="71"/>
        <v>41.99</v>
      </c>
      <c r="K492" s="284">
        <f t="shared" si="72"/>
        <v>35.630000000000003</v>
      </c>
      <c r="L492" s="284">
        <f t="shared" si="73"/>
        <v>43.68</v>
      </c>
      <c r="M492" s="284">
        <f t="shared" si="74"/>
        <v>31.95</v>
      </c>
      <c r="N492" s="284">
        <f t="shared" si="75"/>
        <v>32.81</v>
      </c>
      <c r="O492" s="284">
        <f t="shared" si="76"/>
        <v>27.7</v>
      </c>
      <c r="P492" s="284">
        <f t="shared" si="77"/>
        <v>32.21</v>
      </c>
    </row>
    <row r="493" spans="2:16">
      <c r="B493" s="53">
        <v>41347.739583333161</v>
      </c>
      <c r="C493" s="46">
        <v>41.28</v>
      </c>
      <c r="D493" s="46">
        <v>35.520000000000003</v>
      </c>
      <c r="E493" s="46">
        <v>46.52</v>
      </c>
      <c r="F493" s="46">
        <v>32.299999999999997</v>
      </c>
      <c r="G493" s="46">
        <v>32.97</v>
      </c>
      <c r="H493" s="46">
        <v>29.85</v>
      </c>
      <c r="I493" s="46">
        <v>30.43</v>
      </c>
      <c r="J493" s="284">
        <f t="shared" si="71"/>
        <v>41.28</v>
      </c>
      <c r="K493" s="284">
        <f t="shared" si="72"/>
        <v>35.520000000000003</v>
      </c>
      <c r="L493" s="284">
        <f t="shared" si="73"/>
        <v>46.52</v>
      </c>
      <c r="M493" s="284">
        <f t="shared" si="74"/>
        <v>32.299999999999997</v>
      </c>
      <c r="N493" s="284">
        <f t="shared" si="75"/>
        <v>32.97</v>
      </c>
      <c r="O493" s="284">
        <f t="shared" si="76"/>
        <v>29.85</v>
      </c>
      <c r="P493" s="284">
        <f t="shared" si="77"/>
        <v>30.43</v>
      </c>
    </row>
    <row r="494" spans="2:16">
      <c r="B494" s="53">
        <v>41347.749999999825</v>
      </c>
      <c r="C494" s="46">
        <v>35.369999999999997</v>
      </c>
      <c r="D494" s="46">
        <v>35.25</v>
      </c>
      <c r="E494" s="46">
        <v>46.74</v>
      </c>
      <c r="F494" s="46">
        <v>31.52</v>
      </c>
      <c r="G494" s="46">
        <v>31.85</v>
      </c>
      <c r="H494" s="46">
        <v>32.78</v>
      </c>
      <c r="I494" s="46">
        <v>29.87</v>
      </c>
      <c r="J494" s="284">
        <f t="shared" si="71"/>
        <v>35.369999999999997</v>
      </c>
      <c r="K494" s="284">
        <f t="shared" si="72"/>
        <v>35.25</v>
      </c>
      <c r="L494" s="284">
        <f t="shared" si="73"/>
        <v>46.74</v>
      </c>
      <c r="M494" s="284">
        <f t="shared" si="74"/>
        <v>31.52</v>
      </c>
      <c r="N494" s="284">
        <f t="shared" si="75"/>
        <v>31.85</v>
      </c>
      <c r="O494" s="284">
        <f t="shared" si="76"/>
        <v>32.78</v>
      </c>
      <c r="P494" s="284">
        <f t="shared" si="77"/>
        <v>29.87</v>
      </c>
    </row>
    <row r="495" spans="2:16">
      <c r="B495" s="53">
        <v>41347.76041666649</v>
      </c>
      <c r="C495" s="46">
        <v>28.01</v>
      </c>
      <c r="D495" s="46">
        <v>33.450000000000003</v>
      </c>
      <c r="E495" s="46">
        <v>48.52</v>
      </c>
      <c r="F495" s="46">
        <v>31.67</v>
      </c>
      <c r="G495" s="46">
        <v>31.39</v>
      </c>
      <c r="H495" s="46">
        <v>31.3</v>
      </c>
      <c r="I495" s="46">
        <v>31.21</v>
      </c>
      <c r="J495" s="284">
        <f t="shared" si="71"/>
        <v>28.01</v>
      </c>
      <c r="K495" s="284">
        <f t="shared" si="72"/>
        <v>33.450000000000003</v>
      </c>
      <c r="L495" s="284">
        <f t="shared" si="73"/>
        <v>48.52</v>
      </c>
      <c r="M495" s="284">
        <f t="shared" si="74"/>
        <v>31.67</v>
      </c>
      <c r="N495" s="284">
        <f t="shared" si="75"/>
        <v>31.39</v>
      </c>
      <c r="O495" s="284">
        <f t="shared" si="76"/>
        <v>31.3</v>
      </c>
      <c r="P495" s="284">
        <f t="shared" si="77"/>
        <v>31.21</v>
      </c>
    </row>
    <row r="496" spans="2:16">
      <c r="B496" s="53">
        <v>41347.770833333154</v>
      </c>
      <c r="C496" s="46">
        <v>25.28</v>
      </c>
      <c r="D496" s="46">
        <v>31.64</v>
      </c>
      <c r="E496" s="46">
        <v>49.82</v>
      </c>
      <c r="F496" s="46">
        <v>31.69</v>
      </c>
      <c r="G496" s="46">
        <v>31.52</v>
      </c>
      <c r="H496" s="46">
        <v>31.52</v>
      </c>
      <c r="I496" s="46">
        <v>29.77</v>
      </c>
      <c r="J496" s="284">
        <f t="shared" si="71"/>
        <v>25.28</v>
      </c>
      <c r="K496" s="284">
        <f t="shared" si="72"/>
        <v>31.64</v>
      </c>
      <c r="L496" s="284">
        <f t="shared" si="73"/>
        <v>49.82</v>
      </c>
      <c r="M496" s="284">
        <f t="shared" si="74"/>
        <v>31.69</v>
      </c>
      <c r="N496" s="284">
        <f t="shared" si="75"/>
        <v>31.52</v>
      </c>
      <c r="O496" s="284">
        <f t="shared" si="76"/>
        <v>31.52</v>
      </c>
      <c r="P496" s="284">
        <f t="shared" si="77"/>
        <v>29.77</v>
      </c>
    </row>
    <row r="497" spans="2:16">
      <c r="B497" s="53">
        <v>41347.781249999818</v>
      </c>
      <c r="C497" s="46">
        <v>24.82</v>
      </c>
      <c r="D497" s="46">
        <v>31.26</v>
      </c>
      <c r="E497" s="46">
        <v>49.71</v>
      </c>
      <c r="F497" s="46">
        <v>32.130000000000003</v>
      </c>
      <c r="G497" s="46">
        <v>31.2</v>
      </c>
      <c r="H497" s="46">
        <v>31.05</v>
      </c>
      <c r="I497" s="46">
        <v>22.45</v>
      </c>
      <c r="J497" s="284">
        <f t="shared" si="71"/>
        <v>24.82</v>
      </c>
      <c r="K497" s="284">
        <f t="shared" si="72"/>
        <v>31.26</v>
      </c>
      <c r="L497" s="284">
        <f t="shared" si="73"/>
        <v>49.71</v>
      </c>
      <c r="M497" s="284">
        <f t="shared" si="74"/>
        <v>32.130000000000003</v>
      </c>
      <c r="N497" s="284">
        <f t="shared" si="75"/>
        <v>31.2</v>
      </c>
      <c r="O497" s="284">
        <f t="shared" si="76"/>
        <v>31.05</v>
      </c>
      <c r="P497" s="284">
        <f t="shared" si="77"/>
        <v>22.45</v>
      </c>
    </row>
    <row r="498" spans="2:16">
      <c r="B498" s="53">
        <v>41347.791666666482</v>
      </c>
      <c r="C498" s="46">
        <v>24.84</v>
      </c>
      <c r="D498" s="46">
        <v>31.04</v>
      </c>
      <c r="E498" s="46">
        <v>47.58</v>
      </c>
      <c r="F498" s="46">
        <v>33.049999999999997</v>
      </c>
      <c r="G498" s="46">
        <v>31.15</v>
      </c>
      <c r="H498" s="46">
        <v>31.08</v>
      </c>
      <c r="I498" s="46">
        <v>20.59</v>
      </c>
      <c r="J498" s="284">
        <f t="shared" si="71"/>
        <v>24.84</v>
      </c>
      <c r="K498" s="284">
        <f t="shared" si="72"/>
        <v>31.04</v>
      </c>
      <c r="L498" s="284">
        <f t="shared" si="73"/>
        <v>47.58</v>
      </c>
      <c r="M498" s="284">
        <f t="shared" si="74"/>
        <v>33.049999999999997</v>
      </c>
      <c r="N498" s="284">
        <f t="shared" si="75"/>
        <v>31.15</v>
      </c>
      <c r="O498" s="284">
        <f t="shared" si="76"/>
        <v>31.08</v>
      </c>
      <c r="P498" s="284">
        <f t="shared" si="77"/>
        <v>20.59</v>
      </c>
    </row>
    <row r="499" spans="2:16">
      <c r="B499" s="53">
        <v>41347.802083333147</v>
      </c>
      <c r="C499" s="46">
        <v>24.29</v>
      </c>
      <c r="D499" s="46">
        <v>30.63</v>
      </c>
      <c r="E499" s="46">
        <v>44.99</v>
      </c>
      <c r="F499" s="46">
        <v>32.15</v>
      </c>
      <c r="G499" s="46">
        <v>30.89</v>
      </c>
      <c r="H499" s="46">
        <v>27.93</v>
      </c>
      <c r="I499" s="46">
        <v>20.93</v>
      </c>
      <c r="J499" s="284">
        <f t="shared" si="71"/>
        <v>24.29</v>
      </c>
      <c r="K499" s="284">
        <f t="shared" si="72"/>
        <v>30.63</v>
      </c>
      <c r="L499" s="284">
        <f t="shared" si="73"/>
        <v>44.99</v>
      </c>
      <c r="M499" s="284">
        <f t="shared" si="74"/>
        <v>32.15</v>
      </c>
      <c r="N499" s="284">
        <f t="shared" si="75"/>
        <v>30.89</v>
      </c>
      <c r="O499" s="284">
        <f t="shared" si="76"/>
        <v>27.93</v>
      </c>
      <c r="P499" s="284">
        <f t="shared" si="77"/>
        <v>20.93</v>
      </c>
    </row>
    <row r="500" spans="2:16">
      <c r="B500" s="53">
        <v>41347.812499999811</v>
      </c>
      <c r="C500" s="46">
        <v>24.1</v>
      </c>
      <c r="D500" s="46">
        <v>30.47</v>
      </c>
      <c r="E500" s="46">
        <v>45.55</v>
      </c>
      <c r="F500" s="46">
        <v>30.94</v>
      </c>
      <c r="G500" s="46">
        <v>30.81</v>
      </c>
      <c r="H500" s="46">
        <v>30</v>
      </c>
      <c r="I500" s="46">
        <v>20.83</v>
      </c>
      <c r="J500" s="284">
        <f t="shared" si="71"/>
        <v>24.1</v>
      </c>
      <c r="K500" s="284">
        <f t="shared" si="72"/>
        <v>30.47</v>
      </c>
      <c r="L500" s="284">
        <f t="shared" si="73"/>
        <v>45.55</v>
      </c>
      <c r="M500" s="284">
        <f t="shared" si="74"/>
        <v>30.94</v>
      </c>
      <c r="N500" s="284">
        <f t="shared" si="75"/>
        <v>30.81</v>
      </c>
      <c r="O500" s="284">
        <f t="shared" si="76"/>
        <v>30</v>
      </c>
      <c r="P500" s="284">
        <f t="shared" si="77"/>
        <v>20.83</v>
      </c>
    </row>
    <row r="501" spans="2:16">
      <c r="B501" s="53">
        <v>41347.822916666475</v>
      </c>
      <c r="C501" s="46">
        <v>24.17</v>
      </c>
      <c r="D501" s="46">
        <v>30.5</v>
      </c>
      <c r="E501" s="46">
        <v>44.75</v>
      </c>
      <c r="F501" s="46">
        <v>30.76</v>
      </c>
      <c r="G501" s="46">
        <v>30.98</v>
      </c>
      <c r="H501" s="46">
        <v>32.1</v>
      </c>
      <c r="I501" s="46">
        <v>20.91</v>
      </c>
      <c r="J501" s="284">
        <f t="shared" si="71"/>
        <v>24.17</v>
      </c>
      <c r="K501" s="284">
        <f t="shared" si="72"/>
        <v>30.5</v>
      </c>
      <c r="L501" s="284">
        <f t="shared" si="73"/>
        <v>44.75</v>
      </c>
      <c r="M501" s="284">
        <f t="shared" si="74"/>
        <v>30.76</v>
      </c>
      <c r="N501" s="284">
        <f t="shared" si="75"/>
        <v>30.98</v>
      </c>
      <c r="O501" s="284">
        <f t="shared" si="76"/>
        <v>32.1</v>
      </c>
      <c r="P501" s="284">
        <f t="shared" si="77"/>
        <v>20.91</v>
      </c>
    </row>
    <row r="502" spans="2:16">
      <c r="B502" s="53">
        <v>41347.833333333139</v>
      </c>
      <c r="C502" s="46">
        <v>24.1</v>
      </c>
      <c r="D502" s="46">
        <v>30.45</v>
      </c>
      <c r="E502" s="46">
        <v>47.69</v>
      </c>
      <c r="F502" s="46">
        <v>30.25</v>
      </c>
      <c r="G502" s="46">
        <v>31.11</v>
      </c>
      <c r="H502" s="46">
        <v>32.340000000000003</v>
      </c>
      <c r="I502" s="46">
        <v>21.3</v>
      </c>
      <c r="J502" s="284">
        <f t="shared" si="71"/>
        <v>24.1</v>
      </c>
      <c r="K502" s="284">
        <f t="shared" si="72"/>
        <v>30.45</v>
      </c>
      <c r="L502" s="284">
        <f t="shared" si="73"/>
        <v>47.69</v>
      </c>
      <c r="M502" s="284">
        <f t="shared" si="74"/>
        <v>30.25</v>
      </c>
      <c r="N502" s="284">
        <f t="shared" si="75"/>
        <v>31.11</v>
      </c>
      <c r="O502" s="284">
        <f t="shared" si="76"/>
        <v>32.340000000000003</v>
      </c>
      <c r="P502" s="284">
        <f t="shared" si="77"/>
        <v>21.3</v>
      </c>
    </row>
    <row r="503" spans="2:16">
      <c r="B503" s="53">
        <v>41347.843749999804</v>
      </c>
      <c r="C503" s="46">
        <v>23.2</v>
      </c>
      <c r="D503" s="46">
        <v>30.54</v>
      </c>
      <c r="E503" s="46">
        <v>50.15</v>
      </c>
      <c r="F503" s="46">
        <v>30.06</v>
      </c>
      <c r="G503" s="46">
        <v>31.01</v>
      </c>
      <c r="H503" s="46">
        <v>32.450000000000003</v>
      </c>
      <c r="I503" s="46">
        <v>21.26</v>
      </c>
      <c r="J503" s="284">
        <f t="shared" si="71"/>
        <v>23.2</v>
      </c>
      <c r="K503" s="284">
        <f t="shared" si="72"/>
        <v>30.54</v>
      </c>
      <c r="L503" s="284">
        <f t="shared" si="73"/>
        <v>50.15</v>
      </c>
      <c r="M503" s="284">
        <f t="shared" si="74"/>
        <v>30.06</v>
      </c>
      <c r="N503" s="284">
        <f t="shared" si="75"/>
        <v>31.01</v>
      </c>
      <c r="O503" s="284">
        <f t="shared" si="76"/>
        <v>32.450000000000003</v>
      </c>
      <c r="P503" s="284">
        <f t="shared" si="77"/>
        <v>21.26</v>
      </c>
    </row>
    <row r="504" spans="2:16">
      <c r="B504" s="53">
        <v>41347.854166666468</v>
      </c>
      <c r="C504" s="46">
        <v>20.98</v>
      </c>
      <c r="D504" s="46">
        <v>31.69</v>
      </c>
      <c r="E504" s="46">
        <v>49.54</v>
      </c>
      <c r="F504" s="46">
        <v>29.87</v>
      </c>
      <c r="G504" s="46">
        <v>31.3</v>
      </c>
      <c r="H504" s="46">
        <v>32.85</v>
      </c>
      <c r="I504" s="46">
        <v>21.44</v>
      </c>
      <c r="J504" s="284">
        <f t="shared" si="71"/>
        <v>20.98</v>
      </c>
      <c r="K504" s="284">
        <f t="shared" si="72"/>
        <v>31.69</v>
      </c>
      <c r="L504" s="284">
        <f t="shared" si="73"/>
        <v>49.54</v>
      </c>
      <c r="M504" s="284">
        <f t="shared" si="74"/>
        <v>29.87</v>
      </c>
      <c r="N504" s="284">
        <f t="shared" si="75"/>
        <v>31.3</v>
      </c>
      <c r="O504" s="284">
        <f t="shared" si="76"/>
        <v>32.85</v>
      </c>
      <c r="P504" s="284">
        <f t="shared" si="77"/>
        <v>21.44</v>
      </c>
    </row>
    <row r="505" spans="2:16">
      <c r="B505" s="53">
        <v>41347.864583333132</v>
      </c>
      <c r="C505" s="46">
        <v>23.14</v>
      </c>
      <c r="D505" s="46">
        <v>32.369999999999997</v>
      </c>
      <c r="E505" s="46">
        <v>50.13</v>
      </c>
      <c r="F505" s="46">
        <v>29.69</v>
      </c>
      <c r="G505" s="46">
        <v>32.049999999999997</v>
      </c>
      <c r="H505" s="46">
        <v>34.1</v>
      </c>
      <c r="I505" s="46">
        <v>24.17</v>
      </c>
      <c r="J505" s="284">
        <f t="shared" si="71"/>
        <v>23.14</v>
      </c>
      <c r="K505" s="284">
        <f t="shared" si="72"/>
        <v>32.369999999999997</v>
      </c>
      <c r="L505" s="284">
        <f t="shared" si="73"/>
        <v>50.13</v>
      </c>
      <c r="M505" s="284">
        <f t="shared" si="74"/>
        <v>29.69</v>
      </c>
      <c r="N505" s="284">
        <f t="shared" si="75"/>
        <v>32.049999999999997</v>
      </c>
      <c r="O505" s="284">
        <f t="shared" si="76"/>
        <v>34.1</v>
      </c>
      <c r="P505" s="284">
        <f t="shared" si="77"/>
        <v>24.17</v>
      </c>
    </row>
    <row r="506" spans="2:16">
      <c r="B506" s="53">
        <v>41347.874999999796</v>
      </c>
      <c r="C506" s="46">
        <v>25.14</v>
      </c>
      <c r="D506" s="46">
        <v>31.69</v>
      </c>
      <c r="E506" s="46">
        <v>49.55</v>
      </c>
      <c r="F506" s="46">
        <v>29.76</v>
      </c>
      <c r="G506" s="46">
        <v>32.14</v>
      </c>
      <c r="H506" s="46">
        <v>33.450000000000003</v>
      </c>
      <c r="I506" s="46">
        <v>28.53</v>
      </c>
      <c r="J506" s="284">
        <f t="shared" si="71"/>
        <v>25.14</v>
      </c>
      <c r="K506" s="284">
        <f t="shared" si="72"/>
        <v>31.69</v>
      </c>
      <c r="L506" s="284">
        <f t="shared" si="73"/>
        <v>49.55</v>
      </c>
      <c r="M506" s="284">
        <f t="shared" si="74"/>
        <v>29.76</v>
      </c>
      <c r="N506" s="284">
        <f t="shared" si="75"/>
        <v>32.14</v>
      </c>
      <c r="O506" s="284">
        <f t="shared" si="76"/>
        <v>33.450000000000003</v>
      </c>
      <c r="P506" s="284">
        <f t="shared" si="77"/>
        <v>28.53</v>
      </c>
    </row>
    <row r="507" spans="2:16">
      <c r="B507" s="53">
        <v>41347.885416666461</v>
      </c>
      <c r="C507" s="46">
        <v>25.55</v>
      </c>
      <c r="D507" s="46">
        <v>32.04</v>
      </c>
      <c r="E507" s="46">
        <v>46.93</v>
      </c>
      <c r="F507" s="46">
        <v>31.18</v>
      </c>
      <c r="G507" s="46">
        <v>33</v>
      </c>
      <c r="H507" s="46">
        <v>32.950000000000003</v>
      </c>
      <c r="I507" s="46">
        <v>31.73</v>
      </c>
      <c r="J507" s="284">
        <f t="shared" si="71"/>
        <v>25.55</v>
      </c>
      <c r="K507" s="284">
        <f t="shared" si="72"/>
        <v>32.04</v>
      </c>
      <c r="L507" s="284">
        <f t="shared" si="73"/>
        <v>46.93</v>
      </c>
      <c r="M507" s="284">
        <f t="shared" si="74"/>
        <v>31.18</v>
      </c>
      <c r="N507" s="284">
        <f t="shared" si="75"/>
        <v>33</v>
      </c>
      <c r="O507" s="284">
        <f t="shared" si="76"/>
        <v>32.950000000000003</v>
      </c>
      <c r="P507" s="284">
        <f t="shared" si="77"/>
        <v>31.73</v>
      </c>
    </row>
    <row r="508" spans="2:16">
      <c r="B508" s="53">
        <v>41347.895833333125</v>
      </c>
      <c r="C508" s="46">
        <v>25.82</v>
      </c>
      <c r="D508" s="46">
        <v>32.590000000000003</v>
      </c>
      <c r="E508" s="46">
        <v>45.21</v>
      </c>
      <c r="F508" s="46">
        <v>32.85</v>
      </c>
      <c r="G508" s="46">
        <v>34.369999999999997</v>
      </c>
      <c r="H508" s="46">
        <v>31.23</v>
      </c>
      <c r="I508" s="46">
        <v>32.72</v>
      </c>
      <c r="J508" s="284">
        <f t="shared" si="71"/>
        <v>25.82</v>
      </c>
      <c r="K508" s="284">
        <f t="shared" si="72"/>
        <v>32.590000000000003</v>
      </c>
      <c r="L508" s="284">
        <f t="shared" si="73"/>
        <v>45.21</v>
      </c>
      <c r="M508" s="284">
        <f t="shared" si="74"/>
        <v>32.85</v>
      </c>
      <c r="N508" s="284">
        <f t="shared" si="75"/>
        <v>34.369999999999997</v>
      </c>
      <c r="O508" s="284">
        <f t="shared" si="76"/>
        <v>31.23</v>
      </c>
      <c r="P508" s="284">
        <f t="shared" si="77"/>
        <v>32.72</v>
      </c>
    </row>
    <row r="509" spans="2:16">
      <c r="B509" s="53">
        <v>41347.906249999789</v>
      </c>
      <c r="C509" s="46">
        <v>26.24</v>
      </c>
      <c r="D509" s="46">
        <v>33.14</v>
      </c>
      <c r="E509" s="46">
        <v>48.95</v>
      </c>
      <c r="F509" s="46">
        <v>32.950000000000003</v>
      </c>
      <c r="G509" s="46">
        <v>34.520000000000003</v>
      </c>
      <c r="H509" s="46">
        <v>27.88</v>
      </c>
      <c r="I509" s="46">
        <v>32.5</v>
      </c>
      <c r="J509" s="284">
        <f t="shared" si="71"/>
        <v>26.24</v>
      </c>
      <c r="K509" s="284">
        <f t="shared" si="72"/>
        <v>33.14</v>
      </c>
      <c r="L509" s="284">
        <f t="shared" si="73"/>
        <v>48.95</v>
      </c>
      <c r="M509" s="284">
        <f t="shared" si="74"/>
        <v>32.950000000000003</v>
      </c>
      <c r="N509" s="284">
        <f t="shared" si="75"/>
        <v>34.520000000000003</v>
      </c>
      <c r="O509" s="284">
        <f t="shared" si="76"/>
        <v>27.88</v>
      </c>
      <c r="P509" s="284">
        <f t="shared" si="77"/>
        <v>32.5</v>
      </c>
    </row>
    <row r="510" spans="2:16">
      <c r="B510" s="53">
        <v>41347.916666666453</v>
      </c>
      <c r="C510" s="46">
        <v>29.07</v>
      </c>
      <c r="D510" s="46">
        <v>33.21</v>
      </c>
      <c r="E510" s="46">
        <v>47.61</v>
      </c>
      <c r="F510" s="46">
        <v>33.25</v>
      </c>
      <c r="G510" s="46">
        <v>34.97</v>
      </c>
      <c r="H510" s="46">
        <v>27.98</v>
      </c>
      <c r="I510" s="46">
        <v>32.549999999999997</v>
      </c>
      <c r="J510" s="284">
        <f t="shared" si="71"/>
        <v>29.07</v>
      </c>
      <c r="K510" s="284">
        <f t="shared" si="72"/>
        <v>33.21</v>
      </c>
      <c r="L510" s="284">
        <f t="shared" si="73"/>
        <v>47.61</v>
      </c>
      <c r="M510" s="284">
        <f t="shared" si="74"/>
        <v>33.25</v>
      </c>
      <c r="N510" s="284">
        <f t="shared" si="75"/>
        <v>34.97</v>
      </c>
      <c r="O510" s="284">
        <f t="shared" si="76"/>
        <v>27.98</v>
      </c>
      <c r="P510" s="284">
        <f t="shared" si="77"/>
        <v>32.549999999999997</v>
      </c>
    </row>
    <row r="511" spans="2:16">
      <c r="B511" s="53">
        <v>41347.927083333117</v>
      </c>
      <c r="C511" s="46">
        <v>29.6</v>
      </c>
      <c r="D511" s="46">
        <v>33.119999999999997</v>
      </c>
      <c r="E511" s="46">
        <v>47.82</v>
      </c>
      <c r="F511" s="46">
        <v>33.67</v>
      </c>
      <c r="G511" s="46">
        <v>34.89</v>
      </c>
      <c r="H511" s="46">
        <v>28.4</v>
      </c>
      <c r="I511" s="46">
        <v>35.770000000000003</v>
      </c>
      <c r="J511" s="284">
        <f t="shared" si="71"/>
        <v>29.6</v>
      </c>
      <c r="K511" s="284">
        <f t="shared" si="72"/>
        <v>33.119999999999997</v>
      </c>
      <c r="L511" s="284">
        <f t="shared" si="73"/>
        <v>47.82</v>
      </c>
      <c r="M511" s="284">
        <f t="shared" si="74"/>
        <v>33.67</v>
      </c>
      <c r="N511" s="284">
        <f t="shared" si="75"/>
        <v>34.89</v>
      </c>
      <c r="O511" s="284">
        <f t="shared" si="76"/>
        <v>28.4</v>
      </c>
      <c r="P511" s="284">
        <f t="shared" si="77"/>
        <v>35.770000000000003</v>
      </c>
    </row>
    <row r="512" spans="2:16">
      <c r="B512" s="53">
        <v>41347.937499999782</v>
      </c>
      <c r="C512" s="46">
        <v>32.61</v>
      </c>
      <c r="D512" s="46">
        <v>33.049999999999997</v>
      </c>
      <c r="E512" s="46">
        <v>48.87</v>
      </c>
      <c r="F512" s="46">
        <v>33.5</v>
      </c>
      <c r="G512" s="46">
        <v>33.64</v>
      </c>
      <c r="H512" s="46">
        <v>28.02</v>
      </c>
      <c r="I512" s="46">
        <v>41.78</v>
      </c>
      <c r="J512" s="284">
        <f t="shared" si="71"/>
        <v>32.61</v>
      </c>
      <c r="K512" s="284">
        <f t="shared" si="72"/>
        <v>33.049999999999997</v>
      </c>
      <c r="L512" s="284">
        <f t="shared" si="73"/>
        <v>48.87</v>
      </c>
      <c r="M512" s="284">
        <f t="shared" si="74"/>
        <v>33.5</v>
      </c>
      <c r="N512" s="284">
        <f t="shared" si="75"/>
        <v>33.64</v>
      </c>
      <c r="O512" s="284">
        <f t="shared" si="76"/>
        <v>28.02</v>
      </c>
      <c r="P512" s="284">
        <f t="shared" si="77"/>
        <v>41.78</v>
      </c>
    </row>
    <row r="513" spans="2:24">
      <c r="B513" s="53">
        <v>41347.947916666446</v>
      </c>
      <c r="C513" s="46">
        <v>38.25</v>
      </c>
      <c r="D513" s="46">
        <v>32.799999999999997</v>
      </c>
      <c r="E513" s="46">
        <v>49.35</v>
      </c>
      <c r="F513" s="46">
        <v>33.82</v>
      </c>
      <c r="G513" s="46">
        <v>34.86</v>
      </c>
      <c r="H513" s="46">
        <v>27.2</v>
      </c>
      <c r="I513" s="46">
        <v>42.5</v>
      </c>
      <c r="J513" s="284">
        <f t="shared" si="71"/>
        <v>38.25</v>
      </c>
      <c r="K513" s="284">
        <f t="shared" si="72"/>
        <v>32.799999999999997</v>
      </c>
      <c r="L513" s="284">
        <f t="shared" si="73"/>
        <v>49.35</v>
      </c>
      <c r="M513" s="284">
        <f t="shared" si="74"/>
        <v>33.82</v>
      </c>
      <c r="N513" s="284">
        <f t="shared" si="75"/>
        <v>34.86</v>
      </c>
      <c r="O513" s="284">
        <f t="shared" si="76"/>
        <v>27.2</v>
      </c>
      <c r="P513" s="284">
        <f t="shared" si="77"/>
        <v>42.5</v>
      </c>
    </row>
    <row r="514" spans="2:24">
      <c r="B514" s="53">
        <v>41347.95833333311</v>
      </c>
      <c r="C514" s="46">
        <v>38.409999999999997</v>
      </c>
      <c r="D514" s="46">
        <v>33.33</v>
      </c>
      <c r="E514" s="46">
        <v>49.12</v>
      </c>
      <c r="F514" s="46">
        <v>34.200000000000003</v>
      </c>
      <c r="G514" s="46">
        <v>34.67</v>
      </c>
      <c r="H514" s="46">
        <v>26.43</v>
      </c>
      <c r="I514" s="46">
        <v>43.15</v>
      </c>
      <c r="J514" s="284">
        <f t="shared" si="71"/>
        <v>38.409999999999997</v>
      </c>
      <c r="K514" s="284">
        <f t="shared" si="72"/>
        <v>33.33</v>
      </c>
      <c r="L514" s="284">
        <f t="shared" si="73"/>
        <v>49.12</v>
      </c>
      <c r="M514" s="284">
        <f t="shared" si="74"/>
        <v>34.200000000000003</v>
      </c>
      <c r="N514" s="284">
        <f t="shared" si="75"/>
        <v>34.67</v>
      </c>
      <c r="O514" s="284">
        <f t="shared" si="76"/>
        <v>26.43</v>
      </c>
      <c r="P514" s="284">
        <f t="shared" si="77"/>
        <v>43.15</v>
      </c>
    </row>
    <row r="515" spans="2:24">
      <c r="B515" s="53">
        <v>41347.968749999774</v>
      </c>
      <c r="C515" s="46">
        <v>38.22</v>
      </c>
      <c r="D515" s="46">
        <v>34.17</v>
      </c>
      <c r="E515" s="46">
        <v>49.46</v>
      </c>
      <c r="F515" s="46">
        <v>34.1</v>
      </c>
      <c r="G515" s="46">
        <v>35.42</v>
      </c>
      <c r="H515" s="46">
        <v>26.2</v>
      </c>
      <c r="I515" s="46">
        <v>43.05</v>
      </c>
      <c r="J515" s="284">
        <f t="shared" si="71"/>
        <v>38.22</v>
      </c>
      <c r="K515" s="284">
        <f t="shared" si="72"/>
        <v>34.17</v>
      </c>
      <c r="L515" s="284">
        <f t="shared" si="73"/>
        <v>49.46</v>
      </c>
      <c r="M515" s="284">
        <f t="shared" si="74"/>
        <v>34.1</v>
      </c>
      <c r="N515" s="284">
        <f t="shared" si="75"/>
        <v>35.42</v>
      </c>
      <c r="O515" s="284">
        <f t="shared" si="76"/>
        <v>26.2</v>
      </c>
      <c r="P515" s="284">
        <f t="shared" si="77"/>
        <v>43.05</v>
      </c>
    </row>
    <row r="516" spans="2:24">
      <c r="B516" s="53">
        <v>41347.979166666439</v>
      </c>
      <c r="C516" s="46">
        <v>39.92</v>
      </c>
      <c r="D516" s="46">
        <v>36.229999999999997</v>
      </c>
      <c r="E516" s="46">
        <v>50.74</v>
      </c>
      <c r="F516" s="46">
        <v>33.96</v>
      </c>
      <c r="G516" s="46">
        <v>35.479999999999997</v>
      </c>
      <c r="H516" s="46">
        <v>36.729999999999997</v>
      </c>
      <c r="I516" s="46">
        <v>42.89</v>
      </c>
      <c r="J516" s="284">
        <f t="shared" si="71"/>
        <v>39.92</v>
      </c>
      <c r="K516" s="284">
        <f t="shared" si="72"/>
        <v>36.229999999999997</v>
      </c>
      <c r="L516" s="284">
        <f t="shared" si="73"/>
        <v>50.74</v>
      </c>
      <c r="M516" s="284">
        <f t="shared" si="74"/>
        <v>33.96</v>
      </c>
      <c r="N516" s="284">
        <f t="shared" si="75"/>
        <v>35.479999999999997</v>
      </c>
      <c r="O516" s="284">
        <f t="shared" si="76"/>
        <v>36.729999999999997</v>
      </c>
      <c r="P516" s="284">
        <f t="shared" si="77"/>
        <v>42.89</v>
      </c>
    </row>
    <row r="517" spans="2:24">
      <c r="B517" s="53">
        <v>41347.989583333103</v>
      </c>
      <c r="C517" s="46">
        <v>40.659999999999997</v>
      </c>
      <c r="D517" s="46">
        <v>36.630000000000003</v>
      </c>
      <c r="E517" s="46">
        <v>50.67</v>
      </c>
      <c r="F517" s="46">
        <v>34.200000000000003</v>
      </c>
      <c r="G517" s="46">
        <v>34.83</v>
      </c>
      <c r="H517" s="46">
        <v>58.33</v>
      </c>
      <c r="I517" s="46">
        <v>42.81</v>
      </c>
      <c r="J517" s="284">
        <f t="shared" si="71"/>
        <v>40.659999999999997</v>
      </c>
      <c r="K517" s="284">
        <f t="shared" si="72"/>
        <v>36.630000000000003</v>
      </c>
      <c r="L517" s="284">
        <f t="shared" si="73"/>
        <v>50.67</v>
      </c>
      <c r="M517" s="284">
        <f t="shared" si="74"/>
        <v>34.200000000000003</v>
      </c>
      <c r="N517" s="284">
        <f t="shared" si="75"/>
        <v>34.83</v>
      </c>
      <c r="O517" s="284">
        <f t="shared" si="76"/>
        <v>58.33</v>
      </c>
      <c r="P517" s="284">
        <f t="shared" si="77"/>
        <v>42.81</v>
      </c>
    </row>
    <row r="518" spans="2:24">
      <c r="B518" s="53">
        <v>41347.999999999767</v>
      </c>
      <c r="C518" s="46">
        <v>38.92</v>
      </c>
      <c r="D518" s="46">
        <v>36.729999999999997</v>
      </c>
      <c r="E518" s="46">
        <v>51</v>
      </c>
      <c r="F518" s="46">
        <v>34.4</v>
      </c>
      <c r="G518" s="46">
        <v>34.1</v>
      </c>
      <c r="H518" s="46">
        <v>57.49</v>
      </c>
      <c r="I518" s="46">
        <v>42.74</v>
      </c>
      <c r="J518" s="284">
        <f t="shared" si="71"/>
        <v>38.92</v>
      </c>
      <c r="K518" s="284">
        <f t="shared" si="72"/>
        <v>36.729999999999997</v>
      </c>
      <c r="L518" s="284">
        <f t="shared" si="73"/>
        <v>51</v>
      </c>
      <c r="M518" s="284">
        <f t="shared" si="74"/>
        <v>34.4</v>
      </c>
      <c r="N518" s="284">
        <f t="shared" si="75"/>
        <v>34.1</v>
      </c>
      <c r="O518" s="284">
        <f t="shared" si="76"/>
        <v>57.49</v>
      </c>
      <c r="P518" s="284">
        <f t="shared" si="77"/>
        <v>42.74</v>
      </c>
    </row>
    <row r="521" spans="2:24">
      <c r="B521" s="11" t="s">
        <v>281</v>
      </c>
    </row>
    <row r="522" spans="2:24">
      <c r="N522" s="286" t="s">
        <v>25</v>
      </c>
      <c r="O522" s="286" t="s">
        <v>851</v>
      </c>
      <c r="P522" s="286" t="s">
        <v>114</v>
      </c>
      <c r="Q522" s="286" t="s">
        <v>125</v>
      </c>
      <c r="R522" s="286" t="s">
        <v>129</v>
      </c>
      <c r="S522" s="286" t="s">
        <v>143</v>
      </c>
      <c r="T522" s="286" t="s">
        <v>165</v>
      </c>
      <c r="U522" s="286" t="s">
        <v>880</v>
      </c>
      <c r="V522" s="286" t="s">
        <v>899</v>
      </c>
      <c r="W522" s="286" t="s">
        <v>900</v>
      </c>
      <c r="X522" s="286" t="s">
        <v>901</v>
      </c>
    </row>
    <row r="523" spans="2:24">
      <c r="B523" s="214" t="s">
        <v>278</v>
      </c>
      <c r="C523" s="258" t="s">
        <v>25</v>
      </c>
      <c r="D523" s="258" t="s">
        <v>851</v>
      </c>
      <c r="E523" s="258" t="s">
        <v>114</v>
      </c>
      <c r="F523" s="258" t="s">
        <v>125</v>
      </c>
      <c r="G523" s="258" t="s">
        <v>129</v>
      </c>
      <c r="H523" s="258" t="s">
        <v>143</v>
      </c>
      <c r="I523" s="258" t="s">
        <v>165</v>
      </c>
      <c r="J523" s="258" t="s">
        <v>880</v>
      </c>
      <c r="K523" s="258" t="s">
        <v>899</v>
      </c>
      <c r="L523" s="258" t="s">
        <v>900</v>
      </c>
      <c r="M523" s="239" t="s">
        <v>901</v>
      </c>
      <c r="N523" s="284" t="b">
        <v>1</v>
      </c>
      <c r="O523" s="284" t="b">
        <v>1</v>
      </c>
      <c r="P523" s="284" t="b">
        <v>1</v>
      </c>
      <c r="Q523" s="284" t="b">
        <v>1</v>
      </c>
      <c r="R523" s="284" t="b">
        <v>1</v>
      </c>
      <c r="S523" s="284" t="b">
        <v>1</v>
      </c>
      <c r="T523" s="284" t="b">
        <v>1</v>
      </c>
      <c r="U523" s="284" t="b">
        <v>1</v>
      </c>
      <c r="V523" s="284" t="b">
        <v>1</v>
      </c>
      <c r="W523" s="284" t="b">
        <v>1</v>
      </c>
      <c r="X523" s="284" t="b">
        <v>1</v>
      </c>
    </row>
    <row r="524" spans="2:24">
      <c r="B524" s="52">
        <v>41347.010416666664</v>
      </c>
      <c r="C524" s="46">
        <v>16.5</v>
      </c>
      <c r="D524" s="46">
        <v>18.25</v>
      </c>
      <c r="E524" s="46">
        <v>23.87</v>
      </c>
      <c r="F524" s="46">
        <v>29.25</v>
      </c>
      <c r="G524" s="46">
        <v>22.47</v>
      </c>
      <c r="H524" s="46">
        <v>17.809999999999999</v>
      </c>
      <c r="I524" s="46">
        <v>26.87</v>
      </c>
      <c r="J524" s="46">
        <v>29.14</v>
      </c>
      <c r="K524" s="46">
        <v>36.51</v>
      </c>
      <c r="L524" s="46">
        <v>18.170000000000002</v>
      </c>
      <c r="M524" s="46">
        <v>11.7</v>
      </c>
      <c r="N524" s="284">
        <f>+IF(N$523,C524)</f>
        <v>16.5</v>
      </c>
      <c r="O524" s="284">
        <f t="shared" ref="O524:X524" si="78">+IF(O$523,D524)</f>
        <v>18.25</v>
      </c>
      <c r="P524" s="284">
        <f t="shared" si="78"/>
        <v>23.87</v>
      </c>
      <c r="Q524" s="284">
        <f t="shared" si="78"/>
        <v>29.25</v>
      </c>
      <c r="R524" s="284">
        <f t="shared" si="78"/>
        <v>22.47</v>
      </c>
      <c r="S524" s="284">
        <f t="shared" si="78"/>
        <v>17.809999999999999</v>
      </c>
      <c r="T524" s="284">
        <f t="shared" si="78"/>
        <v>26.87</v>
      </c>
      <c r="U524" s="284">
        <f t="shared" si="78"/>
        <v>29.14</v>
      </c>
      <c r="V524" s="284">
        <f t="shared" si="78"/>
        <v>36.51</v>
      </c>
      <c r="W524" s="284">
        <f t="shared" si="78"/>
        <v>18.170000000000002</v>
      </c>
      <c r="X524" s="284">
        <f t="shared" si="78"/>
        <v>11.7</v>
      </c>
    </row>
    <row r="525" spans="2:24">
      <c r="B525" s="53">
        <v>41347.020833333328</v>
      </c>
      <c r="C525" s="46">
        <v>17.54</v>
      </c>
      <c r="D525" s="46">
        <v>19.14</v>
      </c>
      <c r="E525" s="46">
        <v>24.25</v>
      </c>
      <c r="F525" s="46">
        <v>28.07</v>
      </c>
      <c r="G525" s="46">
        <v>20.96</v>
      </c>
      <c r="H525" s="46">
        <v>17.72</v>
      </c>
      <c r="I525" s="46">
        <v>26.9</v>
      </c>
      <c r="J525" s="46">
        <v>27.51</v>
      </c>
      <c r="K525" s="46">
        <v>47.48</v>
      </c>
      <c r="L525" s="46">
        <v>16.46</v>
      </c>
      <c r="M525" s="46">
        <v>11.55</v>
      </c>
      <c r="N525" s="284">
        <f t="shared" ref="N525:N588" si="79">+IF(N$523,C525)</f>
        <v>17.54</v>
      </c>
      <c r="O525" s="284">
        <f t="shared" ref="O525:O588" si="80">+IF(O$523,D525)</f>
        <v>19.14</v>
      </c>
      <c r="P525" s="284">
        <f t="shared" ref="P525:P588" si="81">+IF(P$523,E525)</f>
        <v>24.25</v>
      </c>
      <c r="Q525" s="284">
        <f t="shared" ref="Q525:Q588" si="82">+IF(Q$523,F525)</f>
        <v>28.07</v>
      </c>
      <c r="R525" s="284">
        <f t="shared" ref="R525:R588" si="83">+IF(R$523,G525)</f>
        <v>20.96</v>
      </c>
      <c r="S525" s="284">
        <f t="shared" ref="S525:S588" si="84">+IF(S$523,H525)</f>
        <v>17.72</v>
      </c>
      <c r="T525" s="284">
        <f t="shared" ref="T525:T588" si="85">+IF(T$523,I525)</f>
        <v>26.9</v>
      </c>
      <c r="U525" s="284">
        <f t="shared" ref="U525:U588" si="86">+IF(U$523,J525)</f>
        <v>27.51</v>
      </c>
      <c r="V525" s="284">
        <f t="shared" ref="V525:V588" si="87">+IF(V$523,K525)</f>
        <v>47.48</v>
      </c>
      <c r="W525" s="284">
        <f t="shared" ref="W525:W588" si="88">+IF(W$523,L525)</f>
        <v>16.46</v>
      </c>
      <c r="X525" s="284">
        <f t="shared" ref="X525:X588" si="89">+IF(X$523,M525)</f>
        <v>11.55</v>
      </c>
    </row>
    <row r="526" spans="2:24">
      <c r="B526" s="53">
        <v>41347.031249999993</v>
      </c>
      <c r="C526" s="46">
        <v>17.649999999999999</v>
      </c>
      <c r="D526" s="46">
        <v>19.39</v>
      </c>
      <c r="E526" s="46">
        <v>24.25</v>
      </c>
      <c r="F526" s="46">
        <v>28.15</v>
      </c>
      <c r="G526" s="46">
        <v>20.309999999999999</v>
      </c>
      <c r="H526" s="46">
        <v>17.77</v>
      </c>
      <c r="I526" s="46">
        <v>26.77</v>
      </c>
      <c r="J526" s="46">
        <v>27.57</v>
      </c>
      <c r="K526" s="46">
        <v>39.869999999999997</v>
      </c>
      <c r="L526" s="46">
        <v>16.63</v>
      </c>
      <c r="M526" s="46">
        <v>11.43</v>
      </c>
      <c r="N526" s="284">
        <f t="shared" si="79"/>
        <v>17.649999999999999</v>
      </c>
      <c r="O526" s="284">
        <f t="shared" si="80"/>
        <v>19.39</v>
      </c>
      <c r="P526" s="284">
        <f t="shared" si="81"/>
        <v>24.25</v>
      </c>
      <c r="Q526" s="284">
        <f t="shared" si="82"/>
        <v>28.15</v>
      </c>
      <c r="R526" s="284">
        <f t="shared" si="83"/>
        <v>20.309999999999999</v>
      </c>
      <c r="S526" s="284">
        <f t="shared" si="84"/>
        <v>17.77</v>
      </c>
      <c r="T526" s="284">
        <f t="shared" si="85"/>
        <v>26.77</v>
      </c>
      <c r="U526" s="284">
        <f t="shared" si="86"/>
        <v>27.57</v>
      </c>
      <c r="V526" s="284">
        <f t="shared" si="87"/>
        <v>39.869999999999997</v>
      </c>
      <c r="W526" s="284">
        <f t="shared" si="88"/>
        <v>16.63</v>
      </c>
      <c r="X526" s="284">
        <f t="shared" si="89"/>
        <v>11.43</v>
      </c>
    </row>
    <row r="527" spans="2:24">
      <c r="B527" s="53">
        <v>41347.041666666657</v>
      </c>
      <c r="C527" s="46">
        <v>17.57</v>
      </c>
      <c r="D527" s="46">
        <v>18.260000000000002</v>
      </c>
      <c r="E527" s="46">
        <v>24.26</v>
      </c>
      <c r="F527" s="46">
        <v>27.68</v>
      </c>
      <c r="G527" s="46">
        <v>19.72</v>
      </c>
      <c r="H527" s="46">
        <v>18.07</v>
      </c>
      <c r="I527" s="46">
        <v>26.77</v>
      </c>
      <c r="J527" s="46">
        <v>27.67</v>
      </c>
      <c r="K527" s="46">
        <v>42.22</v>
      </c>
      <c r="L527" s="46">
        <v>16.54</v>
      </c>
      <c r="M527" s="46">
        <v>11.22</v>
      </c>
      <c r="N527" s="284">
        <f t="shared" si="79"/>
        <v>17.57</v>
      </c>
      <c r="O527" s="284">
        <f t="shared" si="80"/>
        <v>18.260000000000002</v>
      </c>
      <c r="P527" s="284">
        <f t="shared" si="81"/>
        <v>24.26</v>
      </c>
      <c r="Q527" s="284">
        <f t="shared" si="82"/>
        <v>27.68</v>
      </c>
      <c r="R527" s="284">
        <f t="shared" si="83"/>
        <v>19.72</v>
      </c>
      <c r="S527" s="284">
        <f t="shared" si="84"/>
        <v>18.07</v>
      </c>
      <c r="T527" s="284">
        <f t="shared" si="85"/>
        <v>26.77</v>
      </c>
      <c r="U527" s="284">
        <f t="shared" si="86"/>
        <v>27.67</v>
      </c>
      <c r="V527" s="284">
        <f t="shared" si="87"/>
        <v>42.22</v>
      </c>
      <c r="W527" s="284">
        <f t="shared" si="88"/>
        <v>16.54</v>
      </c>
      <c r="X527" s="284">
        <f t="shared" si="89"/>
        <v>11.22</v>
      </c>
    </row>
    <row r="528" spans="2:24">
      <c r="B528" s="53">
        <v>41347.052083333321</v>
      </c>
      <c r="C528" s="46">
        <v>17.149999999999999</v>
      </c>
      <c r="D528" s="46">
        <v>18.14</v>
      </c>
      <c r="E528" s="46">
        <v>24.2</v>
      </c>
      <c r="F528" s="46">
        <v>27.79</v>
      </c>
      <c r="G528" s="46">
        <v>19.91</v>
      </c>
      <c r="H528" s="46">
        <v>17.829999999999998</v>
      </c>
      <c r="I528" s="46">
        <v>26.82</v>
      </c>
      <c r="J528" s="46">
        <v>27.61</v>
      </c>
      <c r="K528" s="46">
        <v>46.77</v>
      </c>
      <c r="L528" s="46">
        <v>16.600000000000001</v>
      </c>
      <c r="M528" s="46">
        <v>11.25</v>
      </c>
      <c r="N528" s="284">
        <f t="shared" si="79"/>
        <v>17.149999999999999</v>
      </c>
      <c r="O528" s="284">
        <f t="shared" si="80"/>
        <v>18.14</v>
      </c>
      <c r="P528" s="284">
        <f t="shared" si="81"/>
        <v>24.2</v>
      </c>
      <c r="Q528" s="284">
        <f t="shared" si="82"/>
        <v>27.79</v>
      </c>
      <c r="R528" s="284">
        <f t="shared" si="83"/>
        <v>19.91</v>
      </c>
      <c r="S528" s="284">
        <f t="shared" si="84"/>
        <v>17.829999999999998</v>
      </c>
      <c r="T528" s="284">
        <f t="shared" si="85"/>
        <v>26.82</v>
      </c>
      <c r="U528" s="284">
        <f t="shared" si="86"/>
        <v>27.61</v>
      </c>
      <c r="V528" s="284">
        <f t="shared" si="87"/>
        <v>46.77</v>
      </c>
      <c r="W528" s="284">
        <f t="shared" si="88"/>
        <v>16.600000000000001</v>
      </c>
      <c r="X528" s="284">
        <f t="shared" si="89"/>
        <v>11.25</v>
      </c>
    </row>
    <row r="529" spans="2:24">
      <c r="B529" s="53">
        <v>41347.062499999985</v>
      </c>
      <c r="C529" s="46">
        <v>17.190000000000001</v>
      </c>
      <c r="D529" s="46">
        <v>17.29</v>
      </c>
      <c r="E529" s="46">
        <v>24.17</v>
      </c>
      <c r="F529" s="46">
        <v>27.98</v>
      </c>
      <c r="G529" s="46">
        <v>20.420000000000002</v>
      </c>
      <c r="H529" s="46">
        <v>17.53</v>
      </c>
      <c r="I529" s="46">
        <v>26.92</v>
      </c>
      <c r="J529" s="46">
        <v>27.28</v>
      </c>
      <c r="K529" s="46">
        <v>37.479999999999997</v>
      </c>
      <c r="L529" s="46">
        <v>16.61</v>
      </c>
      <c r="M529" s="46">
        <v>11.12</v>
      </c>
      <c r="N529" s="284">
        <f t="shared" si="79"/>
        <v>17.190000000000001</v>
      </c>
      <c r="O529" s="284">
        <f t="shared" si="80"/>
        <v>17.29</v>
      </c>
      <c r="P529" s="284">
        <f t="shared" si="81"/>
        <v>24.17</v>
      </c>
      <c r="Q529" s="284">
        <f t="shared" si="82"/>
        <v>27.98</v>
      </c>
      <c r="R529" s="284">
        <f t="shared" si="83"/>
        <v>20.420000000000002</v>
      </c>
      <c r="S529" s="284">
        <f t="shared" si="84"/>
        <v>17.53</v>
      </c>
      <c r="T529" s="284">
        <f t="shared" si="85"/>
        <v>26.92</v>
      </c>
      <c r="U529" s="284">
        <f t="shared" si="86"/>
        <v>27.28</v>
      </c>
      <c r="V529" s="284">
        <f t="shared" si="87"/>
        <v>37.479999999999997</v>
      </c>
      <c r="W529" s="284">
        <f t="shared" si="88"/>
        <v>16.61</v>
      </c>
      <c r="X529" s="284">
        <f t="shared" si="89"/>
        <v>11.12</v>
      </c>
    </row>
    <row r="530" spans="2:24">
      <c r="B530" s="53">
        <v>41347.07291666665</v>
      </c>
      <c r="C530" s="46">
        <v>17.14</v>
      </c>
      <c r="D530" s="46">
        <v>17.32</v>
      </c>
      <c r="E530" s="46">
        <v>24.17</v>
      </c>
      <c r="F530" s="46">
        <v>27.96</v>
      </c>
      <c r="G530" s="46">
        <v>20.73</v>
      </c>
      <c r="H530" s="46">
        <v>17.59</v>
      </c>
      <c r="I530" s="46">
        <v>27.27</v>
      </c>
      <c r="J530" s="46">
        <v>27.12</v>
      </c>
      <c r="K530" s="46">
        <v>49.55</v>
      </c>
      <c r="L530" s="46">
        <v>16.559999999999999</v>
      </c>
      <c r="M530" s="46">
        <v>11.06</v>
      </c>
      <c r="N530" s="284">
        <f t="shared" si="79"/>
        <v>17.14</v>
      </c>
      <c r="O530" s="284">
        <f t="shared" si="80"/>
        <v>17.32</v>
      </c>
      <c r="P530" s="284">
        <f t="shared" si="81"/>
        <v>24.17</v>
      </c>
      <c r="Q530" s="284">
        <f t="shared" si="82"/>
        <v>27.96</v>
      </c>
      <c r="R530" s="284">
        <f t="shared" si="83"/>
        <v>20.73</v>
      </c>
      <c r="S530" s="284">
        <f t="shared" si="84"/>
        <v>17.59</v>
      </c>
      <c r="T530" s="284">
        <f t="shared" si="85"/>
        <v>27.27</v>
      </c>
      <c r="U530" s="284">
        <f t="shared" si="86"/>
        <v>27.12</v>
      </c>
      <c r="V530" s="284">
        <f t="shared" si="87"/>
        <v>49.55</v>
      </c>
      <c r="W530" s="284">
        <f t="shared" si="88"/>
        <v>16.559999999999999</v>
      </c>
      <c r="X530" s="284">
        <f t="shared" si="89"/>
        <v>11.06</v>
      </c>
    </row>
    <row r="531" spans="2:24">
      <c r="B531" s="53">
        <v>41347.083333333314</v>
      </c>
      <c r="C531" s="46">
        <v>17.43</v>
      </c>
      <c r="D531" s="46">
        <v>16.23</v>
      </c>
      <c r="E531" s="46">
        <v>24.19</v>
      </c>
      <c r="F531" s="46">
        <v>28.42</v>
      </c>
      <c r="G531" s="46">
        <v>20.62</v>
      </c>
      <c r="H531" s="46">
        <v>17.559999999999999</v>
      </c>
      <c r="I531" s="46">
        <v>27.2</v>
      </c>
      <c r="J531" s="46">
        <v>27.04</v>
      </c>
      <c r="K531" s="46">
        <v>36.65</v>
      </c>
      <c r="L531" s="46">
        <v>16.7</v>
      </c>
      <c r="M531" s="46">
        <v>11.04</v>
      </c>
      <c r="N531" s="284">
        <f t="shared" si="79"/>
        <v>17.43</v>
      </c>
      <c r="O531" s="284">
        <f t="shared" si="80"/>
        <v>16.23</v>
      </c>
      <c r="P531" s="284">
        <f t="shared" si="81"/>
        <v>24.19</v>
      </c>
      <c r="Q531" s="284">
        <f t="shared" si="82"/>
        <v>28.42</v>
      </c>
      <c r="R531" s="284">
        <f t="shared" si="83"/>
        <v>20.62</v>
      </c>
      <c r="S531" s="284">
        <f t="shared" si="84"/>
        <v>17.559999999999999</v>
      </c>
      <c r="T531" s="284">
        <f t="shared" si="85"/>
        <v>27.2</v>
      </c>
      <c r="U531" s="284">
        <f t="shared" si="86"/>
        <v>27.04</v>
      </c>
      <c r="V531" s="284">
        <f t="shared" si="87"/>
        <v>36.65</v>
      </c>
      <c r="W531" s="284">
        <f t="shared" si="88"/>
        <v>16.7</v>
      </c>
      <c r="X531" s="284">
        <f t="shared" si="89"/>
        <v>11.04</v>
      </c>
    </row>
    <row r="532" spans="2:24">
      <c r="B532" s="53">
        <v>41347.093749999978</v>
      </c>
      <c r="C532" s="46">
        <v>17.43</v>
      </c>
      <c r="D532" s="46">
        <v>17.350000000000001</v>
      </c>
      <c r="E532" s="46">
        <v>24.2</v>
      </c>
      <c r="F532" s="46">
        <v>28.34</v>
      </c>
      <c r="G532" s="46">
        <v>20.329999999999998</v>
      </c>
      <c r="H532" s="46">
        <v>17.579999999999998</v>
      </c>
      <c r="I532" s="46">
        <v>26.9</v>
      </c>
      <c r="J532" s="46">
        <v>26.89</v>
      </c>
      <c r="K532" s="46">
        <v>42.07</v>
      </c>
      <c r="L532" s="46">
        <v>16.57</v>
      </c>
      <c r="M532" s="46">
        <v>10.99</v>
      </c>
      <c r="N532" s="284">
        <f t="shared" si="79"/>
        <v>17.43</v>
      </c>
      <c r="O532" s="284">
        <f t="shared" si="80"/>
        <v>17.350000000000001</v>
      </c>
      <c r="P532" s="284">
        <f t="shared" si="81"/>
        <v>24.2</v>
      </c>
      <c r="Q532" s="284">
        <f t="shared" si="82"/>
        <v>28.34</v>
      </c>
      <c r="R532" s="284">
        <f t="shared" si="83"/>
        <v>20.329999999999998</v>
      </c>
      <c r="S532" s="284">
        <f t="shared" si="84"/>
        <v>17.579999999999998</v>
      </c>
      <c r="T532" s="284">
        <f t="shared" si="85"/>
        <v>26.9</v>
      </c>
      <c r="U532" s="284">
        <f t="shared" si="86"/>
        <v>26.89</v>
      </c>
      <c r="V532" s="284">
        <f t="shared" si="87"/>
        <v>42.07</v>
      </c>
      <c r="W532" s="284">
        <f t="shared" si="88"/>
        <v>16.57</v>
      </c>
      <c r="X532" s="284">
        <f t="shared" si="89"/>
        <v>10.99</v>
      </c>
    </row>
    <row r="533" spans="2:24">
      <c r="B533" s="53">
        <v>41347.104166666642</v>
      </c>
      <c r="C533" s="46">
        <v>17.440000000000001</v>
      </c>
      <c r="D533" s="46">
        <v>17.940000000000001</v>
      </c>
      <c r="E533" s="46">
        <v>24.2</v>
      </c>
      <c r="F533" s="46">
        <v>27.07</v>
      </c>
      <c r="G533" s="46">
        <v>19.989999999999998</v>
      </c>
      <c r="H533" s="46">
        <v>17.84</v>
      </c>
      <c r="I533" s="46">
        <v>26.38</v>
      </c>
      <c r="J533" s="46">
        <v>27.02</v>
      </c>
      <c r="K533" s="46">
        <v>40.96</v>
      </c>
      <c r="L533" s="46">
        <v>16.399999999999999</v>
      </c>
      <c r="M533" s="46">
        <v>10.98</v>
      </c>
      <c r="N533" s="284">
        <f t="shared" si="79"/>
        <v>17.440000000000001</v>
      </c>
      <c r="O533" s="284">
        <f t="shared" si="80"/>
        <v>17.940000000000001</v>
      </c>
      <c r="P533" s="284">
        <f t="shared" si="81"/>
        <v>24.2</v>
      </c>
      <c r="Q533" s="284">
        <f t="shared" si="82"/>
        <v>27.07</v>
      </c>
      <c r="R533" s="284">
        <f t="shared" si="83"/>
        <v>19.989999999999998</v>
      </c>
      <c r="S533" s="284">
        <f t="shared" si="84"/>
        <v>17.84</v>
      </c>
      <c r="T533" s="284">
        <f t="shared" si="85"/>
        <v>26.38</v>
      </c>
      <c r="U533" s="284">
        <f t="shared" si="86"/>
        <v>27.02</v>
      </c>
      <c r="V533" s="284">
        <f t="shared" si="87"/>
        <v>40.96</v>
      </c>
      <c r="W533" s="284">
        <f t="shared" si="88"/>
        <v>16.399999999999999</v>
      </c>
      <c r="X533" s="284">
        <f t="shared" si="89"/>
        <v>10.98</v>
      </c>
    </row>
    <row r="534" spans="2:24">
      <c r="B534" s="53">
        <v>41347.114583333307</v>
      </c>
      <c r="C534" s="46">
        <v>17.059999999999999</v>
      </c>
      <c r="D534" s="46">
        <v>17.07</v>
      </c>
      <c r="E534" s="46">
        <v>24.21</v>
      </c>
      <c r="F534" s="46">
        <v>26.89</v>
      </c>
      <c r="G534" s="46">
        <v>20.04</v>
      </c>
      <c r="H534" s="46">
        <v>18.149999999999999</v>
      </c>
      <c r="I534" s="46">
        <v>26.94</v>
      </c>
      <c r="J534" s="46">
        <v>27.07</v>
      </c>
      <c r="K534" s="46">
        <v>36.39</v>
      </c>
      <c r="L534" s="46">
        <v>16.68</v>
      </c>
      <c r="M534" s="46">
        <v>10.86</v>
      </c>
      <c r="N534" s="284">
        <f t="shared" si="79"/>
        <v>17.059999999999999</v>
      </c>
      <c r="O534" s="284">
        <f t="shared" si="80"/>
        <v>17.07</v>
      </c>
      <c r="P534" s="284">
        <f t="shared" si="81"/>
        <v>24.21</v>
      </c>
      <c r="Q534" s="284">
        <f t="shared" si="82"/>
        <v>26.89</v>
      </c>
      <c r="R534" s="284">
        <f t="shared" si="83"/>
        <v>20.04</v>
      </c>
      <c r="S534" s="284">
        <f t="shared" si="84"/>
        <v>18.149999999999999</v>
      </c>
      <c r="T534" s="284">
        <f t="shared" si="85"/>
        <v>26.94</v>
      </c>
      <c r="U534" s="284">
        <f t="shared" si="86"/>
        <v>27.07</v>
      </c>
      <c r="V534" s="284">
        <f t="shared" si="87"/>
        <v>36.39</v>
      </c>
      <c r="W534" s="284">
        <f t="shared" si="88"/>
        <v>16.68</v>
      </c>
      <c r="X534" s="284">
        <f t="shared" si="89"/>
        <v>10.86</v>
      </c>
    </row>
    <row r="535" spans="2:24">
      <c r="B535" s="53">
        <v>41347.124999999971</v>
      </c>
      <c r="C535" s="46">
        <v>17.649999999999999</v>
      </c>
      <c r="D535" s="46">
        <v>16.63</v>
      </c>
      <c r="E535" s="46">
        <v>24.2</v>
      </c>
      <c r="F535" s="46">
        <v>26.48</v>
      </c>
      <c r="G535" s="46">
        <v>19.82</v>
      </c>
      <c r="H535" s="46">
        <v>18.399999999999999</v>
      </c>
      <c r="I535" s="46">
        <v>26.95</v>
      </c>
      <c r="J535" s="46">
        <v>27.17</v>
      </c>
      <c r="K535" s="46">
        <v>41.44</v>
      </c>
      <c r="L535" s="46">
        <v>17.52</v>
      </c>
      <c r="M535" s="46">
        <v>10.77</v>
      </c>
      <c r="N535" s="284">
        <f t="shared" si="79"/>
        <v>17.649999999999999</v>
      </c>
      <c r="O535" s="284">
        <f t="shared" si="80"/>
        <v>16.63</v>
      </c>
      <c r="P535" s="284">
        <f t="shared" si="81"/>
        <v>24.2</v>
      </c>
      <c r="Q535" s="284">
        <f t="shared" si="82"/>
        <v>26.48</v>
      </c>
      <c r="R535" s="284">
        <f t="shared" si="83"/>
        <v>19.82</v>
      </c>
      <c r="S535" s="284">
        <f t="shared" si="84"/>
        <v>18.399999999999999</v>
      </c>
      <c r="T535" s="284">
        <f t="shared" si="85"/>
        <v>26.95</v>
      </c>
      <c r="U535" s="284">
        <f t="shared" si="86"/>
        <v>27.17</v>
      </c>
      <c r="V535" s="284">
        <f t="shared" si="87"/>
        <v>41.44</v>
      </c>
      <c r="W535" s="284">
        <f t="shared" si="88"/>
        <v>17.52</v>
      </c>
      <c r="X535" s="284">
        <f t="shared" si="89"/>
        <v>10.77</v>
      </c>
    </row>
    <row r="536" spans="2:24">
      <c r="B536" s="53">
        <v>41347.135416666635</v>
      </c>
      <c r="C536" s="46">
        <v>17.510000000000002</v>
      </c>
      <c r="D536" s="46">
        <v>18.52</v>
      </c>
      <c r="E536" s="46">
        <v>24.2</v>
      </c>
      <c r="F536" s="46">
        <v>26.64</v>
      </c>
      <c r="G536" s="46">
        <v>19.59</v>
      </c>
      <c r="H536" s="46">
        <v>17.97</v>
      </c>
      <c r="I536" s="46">
        <v>26.38</v>
      </c>
      <c r="J536" s="46">
        <v>27.26</v>
      </c>
      <c r="K536" s="46">
        <v>36.869999999999997</v>
      </c>
      <c r="L536" s="46">
        <v>18.7</v>
      </c>
      <c r="M536" s="46">
        <v>10.92</v>
      </c>
      <c r="N536" s="284">
        <f t="shared" si="79"/>
        <v>17.510000000000002</v>
      </c>
      <c r="O536" s="284">
        <f t="shared" si="80"/>
        <v>18.52</v>
      </c>
      <c r="P536" s="284">
        <f t="shared" si="81"/>
        <v>24.2</v>
      </c>
      <c r="Q536" s="284">
        <f t="shared" si="82"/>
        <v>26.64</v>
      </c>
      <c r="R536" s="284">
        <f t="shared" si="83"/>
        <v>19.59</v>
      </c>
      <c r="S536" s="284">
        <f t="shared" si="84"/>
        <v>17.97</v>
      </c>
      <c r="T536" s="284">
        <f t="shared" si="85"/>
        <v>26.38</v>
      </c>
      <c r="U536" s="284">
        <f t="shared" si="86"/>
        <v>27.26</v>
      </c>
      <c r="V536" s="284">
        <f t="shared" si="87"/>
        <v>36.869999999999997</v>
      </c>
      <c r="W536" s="284">
        <f t="shared" si="88"/>
        <v>18.7</v>
      </c>
      <c r="X536" s="284">
        <f t="shared" si="89"/>
        <v>10.92</v>
      </c>
    </row>
    <row r="537" spans="2:24">
      <c r="B537" s="53">
        <v>41347.145833333299</v>
      </c>
      <c r="C537" s="46">
        <v>17.27</v>
      </c>
      <c r="D537" s="46">
        <v>18.59</v>
      </c>
      <c r="E537" s="46">
        <v>24.22</v>
      </c>
      <c r="F537" s="46">
        <v>27.47</v>
      </c>
      <c r="G537" s="46">
        <v>19.329999999999998</v>
      </c>
      <c r="H537" s="46">
        <v>18.21</v>
      </c>
      <c r="I537" s="46">
        <v>26.23</v>
      </c>
      <c r="J537" s="46">
        <v>27.39</v>
      </c>
      <c r="K537" s="46">
        <v>45.31</v>
      </c>
      <c r="L537" s="46">
        <v>19.579999999999998</v>
      </c>
      <c r="M537" s="46">
        <v>10.93</v>
      </c>
      <c r="N537" s="284">
        <f t="shared" si="79"/>
        <v>17.27</v>
      </c>
      <c r="O537" s="284">
        <f t="shared" si="80"/>
        <v>18.59</v>
      </c>
      <c r="P537" s="284">
        <f t="shared" si="81"/>
        <v>24.22</v>
      </c>
      <c r="Q537" s="284">
        <f t="shared" si="82"/>
        <v>27.47</v>
      </c>
      <c r="R537" s="284">
        <f t="shared" si="83"/>
        <v>19.329999999999998</v>
      </c>
      <c r="S537" s="284">
        <f t="shared" si="84"/>
        <v>18.21</v>
      </c>
      <c r="T537" s="284">
        <f t="shared" si="85"/>
        <v>26.23</v>
      </c>
      <c r="U537" s="284">
        <f t="shared" si="86"/>
        <v>27.39</v>
      </c>
      <c r="V537" s="284">
        <f t="shared" si="87"/>
        <v>45.31</v>
      </c>
      <c r="W537" s="284">
        <f t="shared" si="88"/>
        <v>19.579999999999998</v>
      </c>
      <c r="X537" s="284">
        <f t="shared" si="89"/>
        <v>10.93</v>
      </c>
    </row>
    <row r="538" spans="2:24">
      <c r="B538" s="53">
        <v>41347.156249999964</v>
      </c>
      <c r="C538" s="46">
        <v>17</v>
      </c>
      <c r="D538" s="46">
        <v>18.53</v>
      </c>
      <c r="E538" s="46">
        <v>24.22</v>
      </c>
      <c r="F538" s="46">
        <v>27.78</v>
      </c>
      <c r="G538" s="46">
        <v>19.16</v>
      </c>
      <c r="H538" s="46">
        <v>18.29</v>
      </c>
      <c r="I538" s="46">
        <v>26.22</v>
      </c>
      <c r="J538" s="46">
        <v>27.76</v>
      </c>
      <c r="K538" s="46">
        <v>42.13</v>
      </c>
      <c r="L538" s="46">
        <v>21.04</v>
      </c>
      <c r="M538" s="46">
        <v>10.78</v>
      </c>
      <c r="N538" s="284">
        <f t="shared" si="79"/>
        <v>17</v>
      </c>
      <c r="O538" s="284">
        <f t="shared" si="80"/>
        <v>18.53</v>
      </c>
      <c r="P538" s="284">
        <f t="shared" si="81"/>
        <v>24.22</v>
      </c>
      <c r="Q538" s="284">
        <f t="shared" si="82"/>
        <v>27.78</v>
      </c>
      <c r="R538" s="284">
        <f t="shared" si="83"/>
        <v>19.16</v>
      </c>
      <c r="S538" s="284">
        <f t="shared" si="84"/>
        <v>18.29</v>
      </c>
      <c r="T538" s="284">
        <f t="shared" si="85"/>
        <v>26.22</v>
      </c>
      <c r="U538" s="284">
        <f t="shared" si="86"/>
        <v>27.76</v>
      </c>
      <c r="V538" s="284">
        <f t="shared" si="87"/>
        <v>42.13</v>
      </c>
      <c r="W538" s="284">
        <f t="shared" si="88"/>
        <v>21.04</v>
      </c>
      <c r="X538" s="284">
        <f t="shared" si="89"/>
        <v>10.78</v>
      </c>
    </row>
    <row r="539" spans="2:24">
      <c r="B539" s="53">
        <v>41347.166666666628</v>
      </c>
      <c r="C539" s="46">
        <v>16.68</v>
      </c>
      <c r="D539" s="46">
        <v>19.309999999999999</v>
      </c>
      <c r="E539" s="46">
        <v>24.21</v>
      </c>
      <c r="F539" s="46">
        <v>27.92</v>
      </c>
      <c r="G539" s="46">
        <v>19.41</v>
      </c>
      <c r="H539" s="46">
        <v>18.23</v>
      </c>
      <c r="I539" s="46">
        <v>26.18</v>
      </c>
      <c r="J539" s="46">
        <v>27.62</v>
      </c>
      <c r="K539" s="46">
        <v>45.32</v>
      </c>
      <c r="L539" s="46">
        <v>21.93</v>
      </c>
      <c r="M539" s="46">
        <v>10.81</v>
      </c>
      <c r="N539" s="284">
        <f t="shared" si="79"/>
        <v>16.68</v>
      </c>
      <c r="O539" s="284">
        <f t="shared" si="80"/>
        <v>19.309999999999999</v>
      </c>
      <c r="P539" s="284">
        <f t="shared" si="81"/>
        <v>24.21</v>
      </c>
      <c r="Q539" s="284">
        <f t="shared" si="82"/>
        <v>27.92</v>
      </c>
      <c r="R539" s="284">
        <f t="shared" si="83"/>
        <v>19.41</v>
      </c>
      <c r="S539" s="284">
        <f t="shared" si="84"/>
        <v>18.23</v>
      </c>
      <c r="T539" s="284">
        <f t="shared" si="85"/>
        <v>26.18</v>
      </c>
      <c r="U539" s="284">
        <f t="shared" si="86"/>
        <v>27.62</v>
      </c>
      <c r="V539" s="284">
        <f t="shared" si="87"/>
        <v>45.32</v>
      </c>
      <c r="W539" s="284">
        <f t="shared" si="88"/>
        <v>21.93</v>
      </c>
      <c r="X539" s="284">
        <f t="shared" si="89"/>
        <v>10.81</v>
      </c>
    </row>
    <row r="540" spans="2:24">
      <c r="B540" s="53">
        <v>41347.177083333292</v>
      </c>
      <c r="C540" s="46">
        <v>17.59</v>
      </c>
      <c r="D540" s="46">
        <v>17.829999999999998</v>
      </c>
      <c r="E540" s="46">
        <v>24.22</v>
      </c>
      <c r="F540" s="46">
        <v>27.84</v>
      </c>
      <c r="G540" s="46">
        <v>19.66</v>
      </c>
      <c r="H540" s="46">
        <v>18.43</v>
      </c>
      <c r="I540" s="46">
        <v>27.36</v>
      </c>
      <c r="J540" s="46">
        <v>27.58</v>
      </c>
      <c r="K540" s="46">
        <v>43.81</v>
      </c>
      <c r="L540" s="46">
        <v>22.07</v>
      </c>
      <c r="M540" s="46">
        <v>10.95</v>
      </c>
      <c r="N540" s="284">
        <f t="shared" si="79"/>
        <v>17.59</v>
      </c>
      <c r="O540" s="284">
        <f t="shared" si="80"/>
        <v>17.829999999999998</v>
      </c>
      <c r="P540" s="284">
        <f t="shared" si="81"/>
        <v>24.22</v>
      </c>
      <c r="Q540" s="284">
        <f t="shared" si="82"/>
        <v>27.84</v>
      </c>
      <c r="R540" s="284">
        <f t="shared" si="83"/>
        <v>19.66</v>
      </c>
      <c r="S540" s="284">
        <f t="shared" si="84"/>
        <v>18.43</v>
      </c>
      <c r="T540" s="284">
        <f t="shared" si="85"/>
        <v>27.36</v>
      </c>
      <c r="U540" s="284">
        <f t="shared" si="86"/>
        <v>27.58</v>
      </c>
      <c r="V540" s="284">
        <f t="shared" si="87"/>
        <v>43.81</v>
      </c>
      <c r="W540" s="284">
        <f t="shared" si="88"/>
        <v>22.07</v>
      </c>
      <c r="X540" s="284">
        <f t="shared" si="89"/>
        <v>10.95</v>
      </c>
    </row>
    <row r="541" spans="2:24">
      <c r="B541" s="53">
        <v>41347.187499999956</v>
      </c>
      <c r="C541" s="46">
        <v>17.670000000000002</v>
      </c>
      <c r="D541" s="46">
        <v>17.73</v>
      </c>
      <c r="E541" s="46">
        <v>24.22</v>
      </c>
      <c r="F541" s="46">
        <v>27.66</v>
      </c>
      <c r="G541" s="46">
        <v>20.11</v>
      </c>
      <c r="H541" s="46">
        <v>18.690000000000001</v>
      </c>
      <c r="I541" s="46">
        <v>26.93</v>
      </c>
      <c r="J541" s="46">
        <v>27.64</v>
      </c>
      <c r="K541" s="46">
        <v>36.450000000000003</v>
      </c>
      <c r="L541" s="46">
        <v>22.1</v>
      </c>
      <c r="M541" s="46">
        <v>10.81</v>
      </c>
      <c r="N541" s="284">
        <f t="shared" si="79"/>
        <v>17.670000000000002</v>
      </c>
      <c r="O541" s="284">
        <f t="shared" si="80"/>
        <v>17.73</v>
      </c>
      <c r="P541" s="284">
        <f t="shared" si="81"/>
        <v>24.22</v>
      </c>
      <c r="Q541" s="284">
        <f t="shared" si="82"/>
        <v>27.66</v>
      </c>
      <c r="R541" s="284">
        <f t="shared" si="83"/>
        <v>20.11</v>
      </c>
      <c r="S541" s="284">
        <f t="shared" si="84"/>
        <v>18.690000000000001</v>
      </c>
      <c r="T541" s="284">
        <f t="shared" si="85"/>
        <v>26.93</v>
      </c>
      <c r="U541" s="284">
        <f t="shared" si="86"/>
        <v>27.64</v>
      </c>
      <c r="V541" s="284">
        <f t="shared" si="87"/>
        <v>36.450000000000003</v>
      </c>
      <c r="W541" s="284">
        <f t="shared" si="88"/>
        <v>22.1</v>
      </c>
      <c r="X541" s="284">
        <f t="shared" si="89"/>
        <v>10.81</v>
      </c>
    </row>
    <row r="542" spans="2:24">
      <c r="B542" s="53">
        <v>41347.197916666621</v>
      </c>
      <c r="C542" s="46">
        <v>17.86</v>
      </c>
      <c r="D542" s="46">
        <v>18.77</v>
      </c>
      <c r="E542" s="46">
        <v>24.23</v>
      </c>
      <c r="F542" s="46">
        <v>28.18</v>
      </c>
      <c r="G542" s="46">
        <v>20.27</v>
      </c>
      <c r="H542" s="46">
        <v>18.559999999999999</v>
      </c>
      <c r="I542" s="46">
        <v>26.91</v>
      </c>
      <c r="J542" s="46">
        <v>27.62</v>
      </c>
      <c r="K542" s="46">
        <v>45.86</v>
      </c>
      <c r="L542" s="46">
        <v>22.53</v>
      </c>
      <c r="M542" s="46">
        <v>10.9</v>
      </c>
      <c r="N542" s="284">
        <f t="shared" si="79"/>
        <v>17.86</v>
      </c>
      <c r="O542" s="284">
        <f t="shared" si="80"/>
        <v>18.77</v>
      </c>
      <c r="P542" s="284">
        <f t="shared" si="81"/>
        <v>24.23</v>
      </c>
      <c r="Q542" s="284">
        <f t="shared" si="82"/>
        <v>28.18</v>
      </c>
      <c r="R542" s="284">
        <f t="shared" si="83"/>
        <v>20.27</v>
      </c>
      <c r="S542" s="284">
        <f t="shared" si="84"/>
        <v>18.559999999999999</v>
      </c>
      <c r="T542" s="284">
        <f t="shared" si="85"/>
        <v>26.91</v>
      </c>
      <c r="U542" s="284">
        <f t="shared" si="86"/>
        <v>27.62</v>
      </c>
      <c r="V542" s="284">
        <f t="shared" si="87"/>
        <v>45.86</v>
      </c>
      <c r="W542" s="284">
        <f t="shared" si="88"/>
        <v>22.53</v>
      </c>
      <c r="X542" s="284">
        <f t="shared" si="89"/>
        <v>10.9</v>
      </c>
    </row>
    <row r="543" spans="2:24">
      <c r="B543" s="53">
        <v>41347.208333333285</v>
      </c>
      <c r="C543" s="46">
        <v>17.41</v>
      </c>
      <c r="D543" s="46">
        <v>17.97</v>
      </c>
      <c r="E543" s="46">
        <v>24.21</v>
      </c>
      <c r="F543" s="46">
        <v>28.07</v>
      </c>
      <c r="G543" s="46">
        <v>19.579999999999998</v>
      </c>
      <c r="H543" s="46">
        <v>18.239999999999998</v>
      </c>
      <c r="I543" s="46">
        <v>27.39</v>
      </c>
      <c r="J543" s="46">
        <v>27.66</v>
      </c>
      <c r="K543" s="46">
        <v>42.9</v>
      </c>
      <c r="L543" s="46">
        <v>22.54</v>
      </c>
      <c r="M543" s="46">
        <v>10.89</v>
      </c>
      <c r="N543" s="284">
        <f t="shared" si="79"/>
        <v>17.41</v>
      </c>
      <c r="O543" s="284">
        <f t="shared" si="80"/>
        <v>17.97</v>
      </c>
      <c r="P543" s="284">
        <f t="shared" si="81"/>
        <v>24.21</v>
      </c>
      <c r="Q543" s="284">
        <f t="shared" si="82"/>
        <v>28.07</v>
      </c>
      <c r="R543" s="284">
        <f t="shared" si="83"/>
        <v>19.579999999999998</v>
      </c>
      <c r="S543" s="284">
        <f t="shared" si="84"/>
        <v>18.239999999999998</v>
      </c>
      <c r="T543" s="284">
        <f t="shared" si="85"/>
        <v>27.39</v>
      </c>
      <c r="U543" s="284">
        <f t="shared" si="86"/>
        <v>27.66</v>
      </c>
      <c r="V543" s="284">
        <f t="shared" si="87"/>
        <v>42.9</v>
      </c>
      <c r="W543" s="284">
        <f t="shared" si="88"/>
        <v>22.54</v>
      </c>
      <c r="X543" s="284">
        <f t="shared" si="89"/>
        <v>10.89</v>
      </c>
    </row>
    <row r="544" spans="2:24">
      <c r="B544" s="53">
        <v>41347.218749999949</v>
      </c>
      <c r="C544" s="46">
        <v>17.87</v>
      </c>
      <c r="D544" s="46">
        <v>15.02</v>
      </c>
      <c r="E544" s="46">
        <v>24.21</v>
      </c>
      <c r="F544" s="46">
        <v>27.69</v>
      </c>
      <c r="G544" s="46">
        <v>19.28</v>
      </c>
      <c r="H544" s="46">
        <v>18.079999999999998</v>
      </c>
      <c r="I544" s="46">
        <v>27.32</v>
      </c>
      <c r="J544" s="46">
        <v>27.33</v>
      </c>
      <c r="K544" s="46">
        <v>39.89</v>
      </c>
      <c r="L544" s="46">
        <v>22.48</v>
      </c>
      <c r="M544" s="46">
        <v>10.8</v>
      </c>
      <c r="N544" s="284">
        <f t="shared" si="79"/>
        <v>17.87</v>
      </c>
      <c r="O544" s="284">
        <f t="shared" si="80"/>
        <v>15.02</v>
      </c>
      <c r="P544" s="284">
        <f t="shared" si="81"/>
        <v>24.21</v>
      </c>
      <c r="Q544" s="284">
        <f t="shared" si="82"/>
        <v>27.69</v>
      </c>
      <c r="R544" s="284">
        <f t="shared" si="83"/>
        <v>19.28</v>
      </c>
      <c r="S544" s="284">
        <f t="shared" si="84"/>
        <v>18.079999999999998</v>
      </c>
      <c r="T544" s="284">
        <f t="shared" si="85"/>
        <v>27.32</v>
      </c>
      <c r="U544" s="284">
        <f t="shared" si="86"/>
        <v>27.33</v>
      </c>
      <c r="V544" s="284">
        <f t="shared" si="87"/>
        <v>39.89</v>
      </c>
      <c r="W544" s="284">
        <f t="shared" si="88"/>
        <v>22.48</v>
      </c>
      <c r="X544" s="284">
        <f t="shared" si="89"/>
        <v>10.8</v>
      </c>
    </row>
    <row r="545" spans="2:24">
      <c r="B545" s="53">
        <v>41347.229166666613</v>
      </c>
      <c r="C545" s="46">
        <v>17.23</v>
      </c>
      <c r="D545" s="46">
        <v>15.23</v>
      </c>
      <c r="E545" s="46">
        <v>24.22</v>
      </c>
      <c r="F545" s="46">
        <v>27.53</v>
      </c>
      <c r="G545" s="46">
        <v>18.41</v>
      </c>
      <c r="H545" s="46">
        <v>17.850000000000001</v>
      </c>
      <c r="I545" s="46">
        <v>25.14</v>
      </c>
      <c r="J545" s="46">
        <v>27.27</v>
      </c>
      <c r="K545" s="46">
        <v>41.73</v>
      </c>
      <c r="L545" s="46">
        <v>22.45</v>
      </c>
      <c r="M545" s="46">
        <v>10.77</v>
      </c>
      <c r="N545" s="284">
        <f t="shared" si="79"/>
        <v>17.23</v>
      </c>
      <c r="O545" s="284">
        <f t="shared" si="80"/>
        <v>15.23</v>
      </c>
      <c r="P545" s="284">
        <f t="shared" si="81"/>
        <v>24.22</v>
      </c>
      <c r="Q545" s="284">
        <f t="shared" si="82"/>
        <v>27.53</v>
      </c>
      <c r="R545" s="284">
        <f t="shared" si="83"/>
        <v>18.41</v>
      </c>
      <c r="S545" s="284">
        <f t="shared" si="84"/>
        <v>17.850000000000001</v>
      </c>
      <c r="T545" s="284">
        <f t="shared" si="85"/>
        <v>25.14</v>
      </c>
      <c r="U545" s="284">
        <f t="shared" si="86"/>
        <v>27.27</v>
      </c>
      <c r="V545" s="284">
        <f t="shared" si="87"/>
        <v>41.73</v>
      </c>
      <c r="W545" s="284">
        <f t="shared" si="88"/>
        <v>22.45</v>
      </c>
      <c r="X545" s="284">
        <f t="shared" si="89"/>
        <v>10.77</v>
      </c>
    </row>
    <row r="546" spans="2:24">
      <c r="B546" s="53">
        <v>41347.239583333278</v>
      </c>
      <c r="C546" s="46">
        <v>17.21</v>
      </c>
      <c r="D546" s="46">
        <v>16.47</v>
      </c>
      <c r="E546" s="46">
        <v>24.22</v>
      </c>
      <c r="F546" s="46">
        <v>26.53</v>
      </c>
      <c r="G546" s="46">
        <v>18.850000000000001</v>
      </c>
      <c r="H546" s="46">
        <v>17.760000000000002</v>
      </c>
      <c r="I546" s="46">
        <v>22.93</v>
      </c>
      <c r="J546" s="46">
        <v>29.33</v>
      </c>
      <c r="K546" s="46">
        <v>37.33</v>
      </c>
      <c r="L546" s="46">
        <v>22.46</v>
      </c>
      <c r="M546" s="46">
        <v>10.71</v>
      </c>
      <c r="N546" s="284">
        <f t="shared" si="79"/>
        <v>17.21</v>
      </c>
      <c r="O546" s="284">
        <f t="shared" si="80"/>
        <v>16.47</v>
      </c>
      <c r="P546" s="284">
        <f t="shared" si="81"/>
        <v>24.22</v>
      </c>
      <c r="Q546" s="284">
        <f t="shared" si="82"/>
        <v>26.53</v>
      </c>
      <c r="R546" s="284">
        <f t="shared" si="83"/>
        <v>18.850000000000001</v>
      </c>
      <c r="S546" s="284">
        <f t="shared" si="84"/>
        <v>17.760000000000002</v>
      </c>
      <c r="T546" s="284">
        <f t="shared" si="85"/>
        <v>22.93</v>
      </c>
      <c r="U546" s="284">
        <f t="shared" si="86"/>
        <v>29.33</v>
      </c>
      <c r="V546" s="284">
        <f t="shared" si="87"/>
        <v>37.33</v>
      </c>
      <c r="W546" s="284">
        <f t="shared" si="88"/>
        <v>22.46</v>
      </c>
      <c r="X546" s="284">
        <f t="shared" si="89"/>
        <v>10.71</v>
      </c>
    </row>
    <row r="547" spans="2:24">
      <c r="B547" s="53">
        <v>41347.249999999942</v>
      </c>
      <c r="C547" s="46">
        <v>16.59</v>
      </c>
      <c r="D547" s="46">
        <v>16.600000000000001</v>
      </c>
      <c r="E547" s="46">
        <v>24.22</v>
      </c>
      <c r="F547" s="46">
        <v>25.91</v>
      </c>
      <c r="G547" s="46">
        <v>18.309999999999999</v>
      </c>
      <c r="H547" s="46">
        <v>17.71</v>
      </c>
      <c r="I547" s="46">
        <v>24.42</v>
      </c>
      <c r="J547" s="46">
        <v>30.14</v>
      </c>
      <c r="K547" s="46">
        <v>42.45</v>
      </c>
      <c r="L547" s="46">
        <v>22.72</v>
      </c>
      <c r="M547" s="46">
        <v>10.87</v>
      </c>
      <c r="N547" s="284">
        <f t="shared" si="79"/>
        <v>16.59</v>
      </c>
      <c r="O547" s="284">
        <f t="shared" si="80"/>
        <v>16.600000000000001</v>
      </c>
      <c r="P547" s="284">
        <f t="shared" si="81"/>
        <v>24.22</v>
      </c>
      <c r="Q547" s="284">
        <f t="shared" si="82"/>
        <v>25.91</v>
      </c>
      <c r="R547" s="284">
        <f t="shared" si="83"/>
        <v>18.309999999999999</v>
      </c>
      <c r="S547" s="284">
        <f t="shared" si="84"/>
        <v>17.71</v>
      </c>
      <c r="T547" s="284">
        <f t="shared" si="85"/>
        <v>24.42</v>
      </c>
      <c r="U547" s="284">
        <f t="shared" si="86"/>
        <v>30.14</v>
      </c>
      <c r="V547" s="284">
        <f t="shared" si="87"/>
        <v>42.45</v>
      </c>
      <c r="W547" s="284">
        <f t="shared" si="88"/>
        <v>22.72</v>
      </c>
      <c r="X547" s="284">
        <f t="shared" si="89"/>
        <v>10.87</v>
      </c>
    </row>
    <row r="548" spans="2:24">
      <c r="B548" s="53">
        <v>41347.260416666606</v>
      </c>
      <c r="C548" s="46">
        <v>16.41</v>
      </c>
      <c r="D548" s="46">
        <v>16.34</v>
      </c>
      <c r="E548" s="46">
        <v>24.22</v>
      </c>
      <c r="F548" s="46">
        <v>25.43</v>
      </c>
      <c r="G548" s="46">
        <v>18.45</v>
      </c>
      <c r="H548" s="46">
        <v>17.75</v>
      </c>
      <c r="I548" s="46">
        <v>26.03</v>
      </c>
      <c r="J548" s="46">
        <v>30.03</v>
      </c>
      <c r="K548" s="46">
        <v>43.49</v>
      </c>
      <c r="L548" s="46">
        <v>22.46</v>
      </c>
      <c r="M548" s="46">
        <v>11.2</v>
      </c>
      <c r="N548" s="284">
        <f t="shared" si="79"/>
        <v>16.41</v>
      </c>
      <c r="O548" s="284">
        <f t="shared" si="80"/>
        <v>16.34</v>
      </c>
      <c r="P548" s="284">
        <f t="shared" si="81"/>
        <v>24.22</v>
      </c>
      <c r="Q548" s="284">
        <f t="shared" si="82"/>
        <v>25.43</v>
      </c>
      <c r="R548" s="284">
        <f t="shared" si="83"/>
        <v>18.45</v>
      </c>
      <c r="S548" s="284">
        <f t="shared" si="84"/>
        <v>17.75</v>
      </c>
      <c r="T548" s="284">
        <f t="shared" si="85"/>
        <v>26.03</v>
      </c>
      <c r="U548" s="284">
        <f t="shared" si="86"/>
        <v>30.03</v>
      </c>
      <c r="V548" s="284">
        <f t="shared" si="87"/>
        <v>43.49</v>
      </c>
      <c r="W548" s="284">
        <f t="shared" si="88"/>
        <v>22.46</v>
      </c>
      <c r="X548" s="284">
        <f t="shared" si="89"/>
        <v>11.2</v>
      </c>
    </row>
    <row r="549" spans="2:24">
      <c r="B549" s="53">
        <v>41347.27083333327</v>
      </c>
      <c r="C549" s="46">
        <v>15.87</v>
      </c>
      <c r="D549" s="46">
        <v>15.51</v>
      </c>
      <c r="E549" s="46">
        <v>24.21</v>
      </c>
      <c r="F549" s="46">
        <v>24.55</v>
      </c>
      <c r="G549" s="46">
        <v>18.5</v>
      </c>
      <c r="H549" s="46">
        <v>17.760000000000002</v>
      </c>
      <c r="I549" s="46">
        <v>26.27</v>
      </c>
      <c r="J549" s="46">
        <v>29.6</v>
      </c>
      <c r="K549" s="46">
        <v>45.03</v>
      </c>
      <c r="L549" s="46">
        <v>22.67</v>
      </c>
      <c r="M549" s="46">
        <v>11.58</v>
      </c>
      <c r="N549" s="284">
        <f t="shared" si="79"/>
        <v>15.87</v>
      </c>
      <c r="O549" s="284">
        <f t="shared" si="80"/>
        <v>15.51</v>
      </c>
      <c r="P549" s="284">
        <f t="shared" si="81"/>
        <v>24.21</v>
      </c>
      <c r="Q549" s="284">
        <f t="shared" si="82"/>
        <v>24.55</v>
      </c>
      <c r="R549" s="284">
        <f t="shared" si="83"/>
        <v>18.5</v>
      </c>
      <c r="S549" s="284">
        <f t="shared" si="84"/>
        <v>17.760000000000002</v>
      </c>
      <c r="T549" s="284">
        <f t="shared" si="85"/>
        <v>26.27</v>
      </c>
      <c r="U549" s="284">
        <f t="shared" si="86"/>
        <v>29.6</v>
      </c>
      <c r="V549" s="284">
        <f t="shared" si="87"/>
        <v>45.03</v>
      </c>
      <c r="W549" s="284">
        <f t="shared" si="88"/>
        <v>22.67</v>
      </c>
      <c r="X549" s="284">
        <f t="shared" si="89"/>
        <v>11.58</v>
      </c>
    </row>
    <row r="550" spans="2:24">
      <c r="B550" s="53">
        <v>41347.281249999935</v>
      </c>
      <c r="C550" s="46">
        <v>15.33</v>
      </c>
      <c r="D550" s="46">
        <v>17.79</v>
      </c>
      <c r="E550" s="46">
        <v>24.21</v>
      </c>
      <c r="F550" s="46">
        <v>22.49</v>
      </c>
      <c r="G550" s="46">
        <v>18.149999999999999</v>
      </c>
      <c r="H550" s="46">
        <v>17.84</v>
      </c>
      <c r="I550" s="46">
        <v>24.95</v>
      </c>
      <c r="J550" s="46">
        <v>29.5</v>
      </c>
      <c r="K550" s="46">
        <v>49.17</v>
      </c>
      <c r="L550" s="46">
        <v>22.66</v>
      </c>
      <c r="M550" s="46">
        <v>11.98</v>
      </c>
      <c r="N550" s="284">
        <f t="shared" si="79"/>
        <v>15.33</v>
      </c>
      <c r="O550" s="284">
        <f t="shared" si="80"/>
        <v>17.79</v>
      </c>
      <c r="P550" s="284">
        <f t="shared" si="81"/>
        <v>24.21</v>
      </c>
      <c r="Q550" s="284">
        <f t="shared" si="82"/>
        <v>22.49</v>
      </c>
      <c r="R550" s="284">
        <f t="shared" si="83"/>
        <v>18.149999999999999</v>
      </c>
      <c r="S550" s="284">
        <f t="shared" si="84"/>
        <v>17.84</v>
      </c>
      <c r="T550" s="284">
        <f t="shared" si="85"/>
        <v>24.95</v>
      </c>
      <c r="U550" s="284">
        <f t="shared" si="86"/>
        <v>29.5</v>
      </c>
      <c r="V550" s="284">
        <f t="shared" si="87"/>
        <v>49.17</v>
      </c>
      <c r="W550" s="284">
        <f t="shared" si="88"/>
        <v>22.66</v>
      </c>
      <c r="X550" s="284">
        <f t="shared" si="89"/>
        <v>11.98</v>
      </c>
    </row>
    <row r="551" spans="2:24">
      <c r="B551" s="53">
        <v>41347.291666666599</v>
      </c>
      <c r="C551" s="46">
        <v>14.25</v>
      </c>
      <c r="D551" s="46">
        <v>15.11</v>
      </c>
      <c r="E551" s="46">
        <v>24.18</v>
      </c>
      <c r="F551" s="46">
        <v>22.06</v>
      </c>
      <c r="G551" s="46">
        <v>17.7</v>
      </c>
      <c r="H551" s="46">
        <v>17.850000000000001</v>
      </c>
      <c r="I551" s="46">
        <v>24.66</v>
      </c>
      <c r="J551" s="46">
        <v>29.53</v>
      </c>
      <c r="K551" s="46">
        <v>38.619999999999997</v>
      </c>
      <c r="L551" s="46">
        <v>22.63</v>
      </c>
      <c r="M551" s="46">
        <v>12.72</v>
      </c>
      <c r="N551" s="284">
        <f t="shared" si="79"/>
        <v>14.25</v>
      </c>
      <c r="O551" s="284">
        <f t="shared" si="80"/>
        <v>15.11</v>
      </c>
      <c r="P551" s="284">
        <f t="shared" si="81"/>
        <v>24.18</v>
      </c>
      <c r="Q551" s="284">
        <f t="shared" si="82"/>
        <v>22.06</v>
      </c>
      <c r="R551" s="284">
        <f t="shared" si="83"/>
        <v>17.7</v>
      </c>
      <c r="S551" s="284">
        <f t="shared" si="84"/>
        <v>17.850000000000001</v>
      </c>
      <c r="T551" s="284">
        <f t="shared" si="85"/>
        <v>24.66</v>
      </c>
      <c r="U551" s="284">
        <f t="shared" si="86"/>
        <v>29.53</v>
      </c>
      <c r="V551" s="284">
        <f t="shared" si="87"/>
        <v>38.619999999999997</v>
      </c>
      <c r="W551" s="284">
        <f t="shared" si="88"/>
        <v>22.63</v>
      </c>
      <c r="X551" s="284">
        <f t="shared" si="89"/>
        <v>12.72</v>
      </c>
    </row>
    <row r="552" spans="2:24">
      <c r="B552" s="53">
        <v>41347.302083333263</v>
      </c>
      <c r="C552" s="46">
        <v>13.9</v>
      </c>
      <c r="D552" s="46">
        <v>14.68</v>
      </c>
      <c r="E552" s="46">
        <v>24.19</v>
      </c>
      <c r="F552" s="46">
        <v>22.66</v>
      </c>
      <c r="G552" s="46">
        <v>18.07</v>
      </c>
      <c r="H552" s="46">
        <v>17.989999999999998</v>
      </c>
      <c r="I552" s="46">
        <v>22.87</v>
      </c>
      <c r="J552" s="46">
        <v>27.53</v>
      </c>
      <c r="K552" s="46">
        <v>43.24</v>
      </c>
      <c r="L552" s="46">
        <v>22.41</v>
      </c>
      <c r="M552" s="46">
        <v>13.22</v>
      </c>
      <c r="N552" s="284">
        <f t="shared" si="79"/>
        <v>13.9</v>
      </c>
      <c r="O552" s="284">
        <f t="shared" si="80"/>
        <v>14.68</v>
      </c>
      <c r="P552" s="284">
        <f t="shared" si="81"/>
        <v>24.19</v>
      </c>
      <c r="Q552" s="284">
        <f t="shared" si="82"/>
        <v>22.66</v>
      </c>
      <c r="R552" s="284">
        <f t="shared" si="83"/>
        <v>18.07</v>
      </c>
      <c r="S552" s="284">
        <f t="shared" si="84"/>
        <v>17.989999999999998</v>
      </c>
      <c r="T552" s="284">
        <f t="shared" si="85"/>
        <v>22.87</v>
      </c>
      <c r="U552" s="284">
        <f t="shared" si="86"/>
        <v>27.53</v>
      </c>
      <c r="V552" s="284">
        <f t="shared" si="87"/>
        <v>43.24</v>
      </c>
      <c r="W552" s="284">
        <f t="shared" si="88"/>
        <v>22.41</v>
      </c>
      <c r="X552" s="284">
        <f t="shared" si="89"/>
        <v>13.22</v>
      </c>
    </row>
    <row r="553" spans="2:24">
      <c r="B553" s="53">
        <v>41347.312499999927</v>
      </c>
      <c r="C553" s="46">
        <v>14.03</v>
      </c>
      <c r="D553" s="46">
        <v>14.8</v>
      </c>
      <c r="E553" s="46">
        <v>24.18</v>
      </c>
      <c r="F553" s="46">
        <v>23.12</v>
      </c>
      <c r="G553" s="46">
        <v>18.100000000000001</v>
      </c>
      <c r="H553" s="46">
        <v>17.88</v>
      </c>
      <c r="I553" s="46">
        <v>22.57</v>
      </c>
      <c r="J553" s="46">
        <v>27.33</v>
      </c>
      <c r="K553" s="46">
        <v>32.049999999999997</v>
      </c>
      <c r="L553" s="46">
        <v>22.31</v>
      </c>
      <c r="M553" s="46">
        <v>14.19</v>
      </c>
      <c r="N553" s="284">
        <f t="shared" si="79"/>
        <v>14.03</v>
      </c>
      <c r="O553" s="284">
        <f t="shared" si="80"/>
        <v>14.8</v>
      </c>
      <c r="P553" s="284">
        <f t="shared" si="81"/>
        <v>24.18</v>
      </c>
      <c r="Q553" s="284">
        <f t="shared" si="82"/>
        <v>23.12</v>
      </c>
      <c r="R553" s="284">
        <f t="shared" si="83"/>
        <v>18.100000000000001</v>
      </c>
      <c r="S553" s="284">
        <f t="shared" si="84"/>
        <v>17.88</v>
      </c>
      <c r="T553" s="284">
        <f t="shared" si="85"/>
        <v>22.57</v>
      </c>
      <c r="U553" s="284">
        <f t="shared" si="86"/>
        <v>27.33</v>
      </c>
      <c r="V553" s="284">
        <f t="shared" si="87"/>
        <v>32.049999999999997</v>
      </c>
      <c r="W553" s="284">
        <f t="shared" si="88"/>
        <v>22.31</v>
      </c>
      <c r="X553" s="284">
        <f t="shared" si="89"/>
        <v>14.19</v>
      </c>
    </row>
    <row r="554" spans="2:24">
      <c r="B554" s="53">
        <v>41347.322916666591</v>
      </c>
      <c r="C554" s="46">
        <v>14.35</v>
      </c>
      <c r="D554" s="46">
        <v>13.47</v>
      </c>
      <c r="E554" s="46">
        <v>24.19</v>
      </c>
      <c r="F554" s="46">
        <v>24.13</v>
      </c>
      <c r="G554" s="46">
        <v>18.09</v>
      </c>
      <c r="H554" s="46">
        <v>17.95</v>
      </c>
      <c r="I554" s="46">
        <v>22.53</v>
      </c>
      <c r="J554" s="46">
        <v>27.41</v>
      </c>
      <c r="K554" s="46">
        <v>34.51</v>
      </c>
      <c r="L554" s="46">
        <v>22.73</v>
      </c>
      <c r="M554" s="46">
        <v>14.87</v>
      </c>
      <c r="N554" s="284">
        <f t="shared" si="79"/>
        <v>14.35</v>
      </c>
      <c r="O554" s="284">
        <f t="shared" si="80"/>
        <v>13.47</v>
      </c>
      <c r="P554" s="284">
        <f t="shared" si="81"/>
        <v>24.19</v>
      </c>
      <c r="Q554" s="284">
        <f t="shared" si="82"/>
        <v>24.13</v>
      </c>
      <c r="R554" s="284">
        <f t="shared" si="83"/>
        <v>18.09</v>
      </c>
      <c r="S554" s="284">
        <f t="shared" si="84"/>
        <v>17.95</v>
      </c>
      <c r="T554" s="284">
        <f t="shared" si="85"/>
        <v>22.53</v>
      </c>
      <c r="U554" s="284">
        <f t="shared" si="86"/>
        <v>27.41</v>
      </c>
      <c r="V554" s="284">
        <f t="shared" si="87"/>
        <v>34.51</v>
      </c>
      <c r="W554" s="284">
        <f t="shared" si="88"/>
        <v>22.73</v>
      </c>
      <c r="X554" s="284">
        <f t="shared" si="89"/>
        <v>14.87</v>
      </c>
    </row>
    <row r="555" spans="2:24">
      <c r="B555" s="53">
        <v>41347.333333333256</v>
      </c>
      <c r="C555" s="46">
        <v>14.45</v>
      </c>
      <c r="D555" s="46">
        <v>14.17</v>
      </c>
      <c r="E555" s="46">
        <v>24.18</v>
      </c>
      <c r="F555" s="46">
        <v>24.25</v>
      </c>
      <c r="G555" s="46">
        <v>18.82</v>
      </c>
      <c r="H555" s="46">
        <v>17.79</v>
      </c>
      <c r="I555" s="46">
        <v>21.78</v>
      </c>
      <c r="J555" s="46">
        <v>27.37</v>
      </c>
      <c r="K555" s="46">
        <v>23.57</v>
      </c>
      <c r="L555" s="46">
        <v>22.71</v>
      </c>
      <c r="M555" s="46">
        <v>15.3</v>
      </c>
      <c r="N555" s="284">
        <f t="shared" si="79"/>
        <v>14.45</v>
      </c>
      <c r="O555" s="284">
        <f t="shared" si="80"/>
        <v>14.17</v>
      </c>
      <c r="P555" s="284">
        <f t="shared" si="81"/>
        <v>24.18</v>
      </c>
      <c r="Q555" s="284">
        <f t="shared" si="82"/>
        <v>24.25</v>
      </c>
      <c r="R555" s="284">
        <f t="shared" si="83"/>
        <v>18.82</v>
      </c>
      <c r="S555" s="284">
        <f t="shared" si="84"/>
        <v>17.79</v>
      </c>
      <c r="T555" s="284">
        <f t="shared" si="85"/>
        <v>21.78</v>
      </c>
      <c r="U555" s="284">
        <f t="shared" si="86"/>
        <v>27.37</v>
      </c>
      <c r="V555" s="284">
        <f t="shared" si="87"/>
        <v>23.57</v>
      </c>
      <c r="W555" s="284">
        <f t="shared" si="88"/>
        <v>22.71</v>
      </c>
      <c r="X555" s="284">
        <f t="shared" si="89"/>
        <v>15.3</v>
      </c>
    </row>
    <row r="556" spans="2:24">
      <c r="B556" s="53">
        <v>41347.34374999992</v>
      </c>
      <c r="C556" s="46">
        <v>13.59</v>
      </c>
      <c r="D556" s="46">
        <v>14.38</v>
      </c>
      <c r="E556" s="46">
        <v>24.18</v>
      </c>
      <c r="F556" s="46">
        <v>24.65</v>
      </c>
      <c r="G556" s="46">
        <v>18.86</v>
      </c>
      <c r="H556" s="46">
        <v>17.66</v>
      </c>
      <c r="I556" s="46">
        <v>21.77</v>
      </c>
      <c r="J556" s="46">
        <v>27.47</v>
      </c>
      <c r="K556" s="46">
        <v>47.26</v>
      </c>
      <c r="L556" s="46">
        <v>22.81</v>
      </c>
      <c r="M556" s="46">
        <v>15.59</v>
      </c>
      <c r="N556" s="284">
        <f t="shared" si="79"/>
        <v>13.59</v>
      </c>
      <c r="O556" s="284">
        <f t="shared" si="80"/>
        <v>14.38</v>
      </c>
      <c r="P556" s="284">
        <f t="shared" si="81"/>
        <v>24.18</v>
      </c>
      <c r="Q556" s="284">
        <f t="shared" si="82"/>
        <v>24.65</v>
      </c>
      <c r="R556" s="284">
        <f t="shared" si="83"/>
        <v>18.86</v>
      </c>
      <c r="S556" s="284">
        <f t="shared" si="84"/>
        <v>17.66</v>
      </c>
      <c r="T556" s="284">
        <f t="shared" si="85"/>
        <v>21.77</v>
      </c>
      <c r="U556" s="284">
        <f t="shared" si="86"/>
        <v>27.47</v>
      </c>
      <c r="V556" s="284">
        <f t="shared" si="87"/>
        <v>47.26</v>
      </c>
      <c r="W556" s="284">
        <f t="shared" si="88"/>
        <v>22.81</v>
      </c>
      <c r="X556" s="284">
        <f t="shared" si="89"/>
        <v>15.59</v>
      </c>
    </row>
    <row r="557" spans="2:24">
      <c r="B557" s="53">
        <v>41347.354166666584</v>
      </c>
      <c r="C557" s="46">
        <v>13.51</v>
      </c>
      <c r="D557" s="46">
        <v>14.64</v>
      </c>
      <c r="E557" s="46">
        <v>24.21</v>
      </c>
      <c r="F557" s="46">
        <v>24.53</v>
      </c>
      <c r="G557" s="46">
        <v>18.62</v>
      </c>
      <c r="H557" s="46">
        <v>17.670000000000002</v>
      </c>
      <c r="I557" s="46">
        <v>21.98</v>
      </c>
      <c r="J557" s="46">
        <v>27.69</v>
      </c>
      <c r="K557" s="46">
        <v>37.19</v>
      </c>
      <c r="L557" s="46">
        <v>22.92</v>
      </c>
      <c r="M557" s="46">
        <v>15.79</v>
      </c>
      <c r="N557" s="284">
        <f t="shared" si="79"/>
        <v>13.51</v>
      </c>
      <c r="O557" s="284">
        <f t="shared" si="80"/>
        <v>14.64</v>
      </c>
      <c r="P557" s="284">
        <f t="shared" si="81"/>
        <v>24.21</v>
      </c>
      <c r="Q557" s="284">
        <f t="shared" si="82"/>
        <v>24.53</v>
      </c>
      <c r="R557" s="284">
        <f t="shared" si="83"/>
        <v>18.62</v>
      </c>
      <c r="S557" s="284">
        <f t="shared" si="84"/>
        <v>17.670000000000002</v>
      </c>
      <c r="T557" s="284">
        <f t="shared" si="85"/>
        <v>21.98</v>
      </c>
      <c r="U557" s="284">
        <f t="shared" si="86"/>
        <v>27.69</v>
      </c>
      <c r="V557" s="284">
        <f t="shared" si="87"/>
        <v>37.19</v>
      </c>
      <c r="W557" s="284">
        <f t="shared" si="88"/>
        <v>22.92</v>
      </c>
      <c r="X557" s="284">
        <f t="shared" si="89"/>
        <v>15.79</v>
      </c>
    </row>
    <row r="558" spans="2:24">
      <c r="B558" s="53">
        <v>41347.364583333248</v>
      </c>
      <c r="C558" s="46">
        <v>13.4</v>
      </c>
      <c r="D558" s="46">
        <v>14.96</v>
      </c>
      <c r="E558" s="46">
        <v>24.19</v>
      </c>
      <c r="F558" s="46">
        <v>24.78</v>
      </c>
      <c r="G558" s="46">
        <v>20.28</v>
      </c>
      <c r="H558" s="46">
        <v>17.829999999999998</v>
      </c>
      <c r="I558" s="46">
        <v>21.97</v>
      </c>
      <c r="J558" s="46">
        <v>28.18</v>
      </c>
      <c r="K558" s="46">
        <v>46.13</v>
      </c>
      <c r="L558" s="46">
        <v>22.88</v>
      </c>
      <c r="M558" s="46">
        <v>16.329999999999998</v>
      </c>
      <c r="N558" s="284">
        <f t="shared" si="79"/>
        <v>13.4</v>
      </c>
      <c r="O558" s="284">
        <f t="shared" si="80"/>
        <v>14.96</v>
      </c>
      <c r="P558" s="284">
        <f t="shared" si="81"/>
        <v>24.19</v>
      </c>
      <c r="Q558" s="284">
        <f t="shared" si="82"/>
        <v>24.78</v>
      </c>
      <c r="R558" s="284">
        <f t="shared" si="83"/>
        <v>20.28</v>
      </c>
      <c r="S558" s="284">
        <f t="shared" si="84"/>
        <v>17.829999999999998</v>
      </c>
      <c r="T558" s="284">
        <f t="shared" si="85"/>
        <v>21.97</v>
      </c>
      <c r="U558" s="284">
        <f t="shared" si="86"/>
        <v>28.18</v>
      </c>
      <c r="V558" s="284">
        <f t="shared" si="87"/>
        <v>46.13</v>
      </c>
      <c r="W558" s="284">
        <f t="shared" si="88"/>
        <v>22.88</v>
      </c>
      <c r="X558" s="284">
        <f t="shared" si="89"/>
        <v>16.329999999999998</v>
      </c>
    </row>
    <row r="559" spans="2:24">
      <c r="B559" s="53">
        <v>41347.374999999913</v>
      </c>
      <c r="C559" s="46">
        <v>13.4</v>
      </c>
      <c r="D559" s="46">
        <v>16.32</v>
      </c>
      <c r="E559" s="46">
        <v>24.18</v>
      </c>
      <c r="F559" s="46">
        <v>24.79</v>
      </c>
      <c r="G559" s="46">
        <v>20.81</v>
      </c>
      <c r="H559" s="46">
        <v>17.489999999999998</v>
      </c>
      <c r="I559" s="46">
        <v>22.12</v>
      </c>
      <c r="J559" s="46">
        <v>28.1</v>
      </c>
      <c r="K559" s="46">
        <v>41.41</v>
      </c>
      <c r="L559" s="46">
        <v>22.96</v>
      </c>
      <c r="M559" s="46">
        <v>16.38</v>
      </c>
      <c r="N559" s="284">
        <f t="shared" si="79"/>
        <v>13.4</v>
      </c>
      <c r="O559" s="284">
        <f t="shared" si="80"/>
        <v>16.32</v>
      </c>
      <c r="P559" s="284">
        <f t="shared" si="81"/>
        <v>24.18</v>
      </c>
      <c r="Q559" s="284">
        <f t="shared" si="82"/>
        <v>24.79</v>
      </c>
      <c r="R559" s="284">
        <f t="shared" si="83"/>
        <v>20.81</v>
      </c>
      <c r="S559" s="284">
        <f t="shared" si="84"/>
        <v>17.489999999999998</v>
      </c>
      <c r="T559" s="284">
        <f t="shared" si="85"/>
        <v>22.12</v>
      </c>
      <c r="U559" s="284">
        <f t="shared" si="86"/>
        <v>28.1</v>
      </c>
      <c r="V559" s="284">
        <f t="shared" si="87"/>
        <v>41.41</v>
      </c>
      <c r="W559" s="284">
        <f t="shared" si="88"/>
        <v>22.96</v>
      </c>
      <c r="X559" s="284">
        <f t="shared" si="89"/>
        <v>16.38</v>
      </c>
    </row>
    <row r="560" spans="2:24">
      <c r="B560" s="53">
        <v>41347.385416666577</v>
      </c>
      <c r="C560" s="46">
        <v>13.43</v>
      </c>
      <c r="D560" s="46">
        <v>16.09</v>
      </c>
      <c r="E560" s="46">
        <v>24.17</v>
      </c>
      <c r="F560" s="46">
        <v>24.96</v>
      </c>
      <c r="G560" s="46">
        <v>21.51</v>
      </c>
      <c r="H560" s="46">
        <v>16.52</v>
      </c>
      <c r="I560" s="46">
        <v>21.94</v>
      </c>
      <c r="J560" s="46">
        <v>28.02</v>
      </c>
      <c r="K560" s="46">
        <v>41.33</v>
      </c>
      <c r="L560" s="46">
        <v>23.31</v>
      </c>
      <c r="M560" s="46">
        <v>16.61</v>
      </c>
      <c r="N560" s="284">
        <f t="shared" si="79"/>
        <v>13.43</v>
      </c>
      <c r="O560" s="284">
        <f t="shared" si="80"/>
        <v>16.09</v>
      </c>
      <c r="P560" s="284">
        <f t="shared" si="81"/>
        <v>24.17</v>
      </c>
      <c r="Q560" s="284">
        <f t="shared" si="82"/>
        <v>24.96</v>
      </c>
      <c r="R560" s="284">
        <f t="shared" si="83"/>
        <v>21.51</v>
      </c>
      <c r="S560" s="284">
        <f t="shared" si="84"/>
        <v>16.52</v>
      </c>
      <c r="T560" s="284">
        <f t="shared" si="85"/>
        <v>21.94</v>
      </c>
      <c r="U560" s="284">
        <f t="shared" si="86"/>
        <v>28.02</v>
      </c>
      <c r="V560" s="284">
        <f t="shared" si="87"/>
        <v>41.33</v>
      </c>
      <c r="W560" s="284">
        <f t="shared" si="88"/>
        <v>23.31</v>
      </c>
      <c r="X560" s="284">
        <f t="shared" si="89"/>
        <v>16.61</v>
      </c>
    </row>
    <row r="561" spans="2:24">
      <c r="B561" s="53">
        <v>41347.395833333241</v>
      </c>
      <c r="C561" s="46">
        <v>14.43</v>
      </c>
      <c r="D561" s="46">
        <v>15.63</v>
      </c>
      <c r="E561" s="46">
        <v>24.16</v>
      </c>
      <c r="F561" s="46">
        <v>25.8</v>
      </c>
      <c r="G561" s="46">
        <v>21.74</v>
      </c>
      <c r="H561" s="46">
        <v>16.5</v>
      </c>
      <c r="I561" s="46">
        <v>22.27</v>
      </c>
      <c r="J561" s="46">
        <v>28.02</v>
      </c>
      <c r="K561" s="46">
        <v>42.69</v>
      </c>
      <c r="L561" s="46">
        <v>23.13</v>
      </c>
      <c r="M561" s="46">
        <v>17.13</v>
      </c>
      <c r="N561" s="284">
        <f t="shared" si="79"/>
        <v>14.43</v>
      </c>
      <c r="O561" s="284">
        <f t="shared" si="80"/>
        <v>15.63</v>
      </c>
      <c r="P561" s="284">
        <f t="shared" si="81"/>
        <v>24.16</v>
      </c>
      <c r="Q561" s="284">
        <f t="shared" si="82"/>
        <v>25.8</v>
      </c>
      <c r="R561" s="284">
        <f t="shared" si="83"/>
        <v>21.74</v>
      </c>
      <c r="S561" s="284">
        <f t="shared" si="84"/>
        <v>16.5</v>
      </c>
      <c r="T561" s="284">
        <f t="shared" si="85"/>
        <v>22.27</v>
      </c>
      <c r="U561" s="284">
        <f t="shared" si="86"/>
        <v>28.02</v>
      </c>
      <c r="V561" s="284">
        <f t="shared" si="87"/>
        <v>42.69</v>
      </c>
      <c r="W561" s="284">
        <f t="shared" si="88"/>
        <v>23.13</v>
      </c>
      <c r="X561" s="284">
        <f t="shared" si="89"/>
        <v>17.13</v>
      </c>
    </row>
    <row r="562" spans="2:24">
      <c r="B562" s="53">
        <v>41347.406249999905</v>
      </c>
      <c r="C562" s="46">
        <v>14.53</v>
      </c>
      <c r="D562" s="46">
        <v>15.93</v>
      </c>
      <c r="E562" s="46">
        <v>24.16</v>
      </c>
      <c r="F562" s="46">
        <v>25.73</v>
      </c>
      <c r="G562" s="46">
        <v>22.91</v>
      </c>
      <c r="H562" s="46">
        <v>17.25</v>
      </c>
      <c r="I562" s="46">
        <v>23.08</v>
      </c>
      <c r="J562" s="46">
        <v>28.05</v>
      </c>
      <c r="K562" s="46">
        <v>41.38</v>
      </c>
      <c r="L562" s="46">
        <v>23.25</v>
      </c>
      <c r="M562" s="46">
        <v>17.11</v>
      </c>
      <c r="N562" s="284">
        <f t="shared" si="79"/>
        <v>14.53</v>
      </c>
      <c r="O562" s="284">
        <f t="shared" si="80"/>
        <v>15.93</v>
      </c>
      <c r="P562" s="284">
        <f t="shared" si="81"/>
        <v>24.16</v>
      </c>
      <c r="Q562" s="284">
        <f t="shared" si="82"/>
        <v>25.73</v>
      </c>
      <c r="R562" s="284">
        <f t="shared" si="83"/>
        <v>22.91</v>
      </c>
      <c r="S562" s="284">
        <f t="shared" si="84"/>
        <v>17.25</v>
      </c>
      <c r="T562" s="284">
        <f t="shared" si="85"/>
        <v>23.08</v>
      </c>
      <c r="U562" s="284">
        <f t="shared" si="86"/>
        <v>28.05</v>
      </c>
      <c r="V562" s="284">
        <f t="shared" si="87"/>
        <v>41.38</v>
      </c>
      <c r="W562" s="284">
        <f t="shared" si="88"/>
        <v>23.25</v>
      </c>
      <c r="X562" s="284">
        <f t="shared" si="89"/>
        <v>17.11</v>
      </c>
    </row>
    <row r="563" spans="2:24">
      <c r="B563" s="53">
        <v>41347.41666666657</v>
      </c>
      <c r="C563" s="46">
        <v>14.42</v>
      </c>
      <c r="D563" s="46">
        <v>17.14</v>
      </c>
      <c r="E563" s="46">
        <v>24.17</v>
      </c>
      <c r="F563" s="46">
        <v>25.83</v>
      </c>
      <c r="G563" s="46">
        <v>23.89</v>
      </c>
      <c r="H563" s="46">
        <v>17.66</v>
      </c>
      <c r="I563" s="46">
        <v>23.71</v>
      </c>
      <c r="J563" s="46">
        <v>28.09</v>
      </c>
      <c r="K563" s="46">
        <v>46.46</v>
      </c>
      <c r="L563" s="46">
        <v>23.12</v>
      </c>
      <c r="M563" s="46">
        <v>17.29</v>
      </c>
      <c r="N563" s="284">
        <f t="shared" si="79"/>
        <v>14.42</v>
      </c>
      <c r="O563" s="284">
        <f t="shared" si="80"/>
        <v>17.14</v>
      </c>
      <c r="P563" s="284">
        <f t="shared" si="81"/>
        <v>24.17</v>
      </c>
      <c r="Q563" s="284">
        <f t="shared" si="82"/>
        <v>25.83</v>
      </c>
      <c r="R563" s="284">
        <f t="shared" si="83"/>
        <v>23.89</v>
      </c>
      <c r="S563" s="284">
        <f t="shared" si="84"/>
        <v>17.66</v>
      </c>
      <c r="T563" s="284">
        <f t="shared" si="85"/>
        <v>23.71</v>
      </c>
      <c r="U563" s="284">
        <f t="shared" si="86"/>
        <v>28.09</v>
      </c>
      <c r="V563" s="284">
        <f t="shared" si="87"/>
        <v>46.46</v>
      </c>
      <c r="W563" s="284">
        <f t="shared" si="88"/>
        <v>23.12</v>
      </c>
      <c r="X563" s="284">
        <f t="shared" si="89"/>
        <v>17.29</v>
      </c>
    </row>
    <row r="564" spans="2:24">
      <c r="B564" s="53">
        <v>41347.427083333234</v>
      </c>
      <c r="C564" s="46">
        <v>14.26</v>
      </c>
      <c r="D564" s="46">
        <v>16.61</v>
      </c>
      <c r="E564" s="46">
        <v>24.15</v>
      </c>
      <c r="F564" s="46">
        <v>26.36</v>
      </c>
      <c r="G564" s="46">
        <v>23.98</v>
      </c>
      <c r="H564" s="46">
        <v>17.8</v>
      </c>
      <c r="I564" s="46">
        <v>24.21</v>
      </c>
      <c r="J564" s="46">
        <v>27.84</v>
      </c>
      <c r="K564" s="46">
        <v>39.06</v>
      </c>
      <c r="L564" s="46">
        <v>23.09</v>
      </c>
      <c r="M564" s="46">
        <v>17.440000000000001</v>
      </c>
      <c r="N564" s="284">
        <f t="shared" si="79"/>
        <v>14.26</v>
      </c>
      <c r="O564" s="284">
        <f t="shared" si="80"/>
        <v>16.61</v>
      </c>
      <c r="P564" s="284">
        <f t="shared" si="81"/>
        <v>24.15</v>
      </c>
      <c r="Q564" s="284">
        <f t="shared" si="82"/>
        <v>26.36</v>
      </c>
      <c r="R564" s="284">
        <f t="shared" si="83"/>
        <v>23.98</v>
      </c>
      <c r="S564" s="284">
        <f t="shared" si="84"/>
        <v>17.8</v>
      </c>
      <c r="T564" s="284">
        <f t="shared" si="85"/>
        <v>24.21</v>
      </c>
      <c r="U564" s="284">
        <f t="shared" si="86"/>
        <v>27.84</v>
      </c>
      <c r="V564" s="284">
        <f t="shared" si="87"/>
        <v>39.06</v>
      </c>
      <c r="W564" s="284">
        <f t="shared" si="88"/>
        <v>23.09</v>
      </c>
      <c r="X564" s="284">
        <f t="shared" si="89"/>
        <v>17.440000000000001</v>
      </c>
    </row>
    <row r="565" spans="2:24">
      <c r="B565" s="53">
        <v>41347.437499999898</v>
      </c>
      <c r="C565" s="46">
        <v>14.57</v>
      </c>
      <c r="D565" s="46">
        <v>17.079999999999998</v>
      </c>
      <c r="E565" s="46">
        <v>24.19</v>
      </c>
      <c r="F565" s="46">
        <v>26.39</v>
      </c>
      <c r="G565" s="46">
        <v>23.22</v>
      </c>
      <c r="H565" s="46">
        <v>18.04</v>
      </c>
      <c r="I565" s="46">
        <v>24.83</v>
      </c>
      <c r="J565" s="46">
        <v>27.77</v>
      </c>
      <c r="K565" s="46">
        <v>40.5</v>
      </c>
      <c r="L565" s="46">
        <v>23.05</v>
      </c>
      <c r="M565" s="46">
        <v>17.66</v>
      </c>
      <c r="N565" s="284">
        <f t="shared" si="79"/>
        <v>14.57</v>
      </c>
      <c r="O565" s="284">
        <f t="shared" si="80"/>
        <v>17.079999999999998</v>
      </c>
      <c r="P565" s="284">
        <f t="shared" si="81"/>
        <v>24.19</v>
      </c>
      <c r="Q565" s="284">
        <f t="shared" si="82"/>
        <v>26.39</v>
      </c>
      <c r="R565" s="284">
        <f t="shared" si="83"/>
        <v>23.22</v>
      </c>
      <c r="S565" s="284">
        <f t="shared" si="84"/>
        <v>18.04</v>
      </c>
      <c r="T565" s="284">
        <f t="shared" si="85"/>
        <v>24.83</v>
      </c>
      <c r="U565" s="284">
        <f t="shared" si="86"/>
        <v>27.77</v>
      </c>
      <c r="V565" s="284">
        <f t="shared" si="87"/>
        <v>40.5</v>
      </c>
      <c r="W565" s="284">
        <f t="shared" si="88"/>
        <v>23.05</v>
      </c>
      <c r="X565" s="284">
        <f t="shared" si="89"/>
        <v>17.66</v>
      </c>
    </row>
    <row r="566" spans="2:24">
      <c r="B566" s="53">
        <v>41347.447916666562</v>
      </c>
      <c r="C566" s="46">
        <v>14.69</v>
      </c>
      <c r="D566" s="46">
        <v>17.72</v>
      </c>
      <c r="E566" s="46">
        <v>24.21</v>
      </c>
      <c r="F566" s="46">
        <v>26.68</v>
      </c>
      <c r="G566" s="46">
        <v>22.77</v>
      </c>
      <c r="H566" s="46">
        <v>17.73</v>
      </c>
      <c r="I566" s="46">
        <v>25.89</v>
      </c>
      <c r="J566" s="46">
        <v>29.87</v>
      </c>
      <c r="K566" s="46">
        <v>37.200000000000003</v>
      </c>
      <c r="L566" s="46">
        <v>22.74</v>
      </c>
      <c r="M566" s="46">
        <v>18.010000000000002</v>
      </c>
      <c r="N566" s="284">
        <f t="shared" si="79"/>
        <v>14.69</v>
      </c>
      <c r="O566" s="284">
        <f t="shared" si="80"/>
        <v>17.72</v>
      </c>
      <c r="P566" s="284">
        <f t="shared" si="81"/>
        <v>24.21</v>
      </c>
      <c r="Q566" s="284">
        <f t="shared" si="82"/>
        <v>26.68</v>
      </c>
      <c r="R566" s="284">
        <f t="shared" si="83"/>
        <v>22.77</v>
      </c>
      <c r="S566" s="284">
        <f t="shared" si="84"/>
        <v>17.73</v>
      </c>
      <c r="T566" s="284">
        <f t="shared" si="85"/>
        <v>25.89</v>
      </c>
      <c r="U566" s="284">
        <f t="shared" si="86"/>
        <v>29.87</v>
      </c>
      <c r="V566" s="284">
        <f t="shared" si="87"/>
        <v>37.200000000000003</v>
      </c>
      <c r="W566" s="284">
        <f t="shared" si="88"/>
        <v>22.74</v>
      </c>
      <c r="X566" s="284">
        <f t="shared" si="89"/>
        <v>18.010000000000002</v>
      </c>
    </row>
    <row r="567" spans="2:24">
      <c r="B567" s="53">
        <v>41347.458333333227</v>
      </c>
      <c r="C567" s="46">
        <v>15.37</v>
      </c>
      <c r="D567" s="46">
        <v>17.53</v>
      </c>
      <c r="E567" s="46">
        <v>24.19</v>
      </c>
      <c r="F567" s="46">
        <v>26.77</v>
      </c>
      <c r="G567" s="46">
        <v>22.66</v>
      </c>
      <c r="H567" s="46">
        <v>17.79</v>
      </c>
      <c r="I567" s="46">
        <v>25.11</v>
      </c>
      <c r="J567" s="46">
        <v>30.7</v>
      </c>
      <c r="K567" s="46">
        <v>36.68</v>
      </c>
      <c r="L567" s="46">
        <v>22.66</v>
      </c>
      <c r="M567" s="46">
        <v>18.12</v>
      </c>
      <c r="N567" s="284">
        <f t="shared" si="79"/>
        <v>15.37</v>
      </c>
      <c r="O567" s="284">
        <f t="shared" si="80"/>
        <v>17.53</v>
      </c>
      <c r="P567" s="284">
        <f t="shared" si="81"/>
        <v>24.19</v>
      </c>
      <c r="Q567" s="284">
        <f t="shared" si="82"/>
        <v>26.77</v>
      </c>
      <c r="R567" s="284">
        <f t="shared" si="83"/>
        <v>22.66</v>
      </c>
      <c r="S567" s="284">
        <f t="shared" si="84"/>
        <v>17.79</v>
      </c>
      <c r="T567" s="284">
        <f t="shared" si="85"/>
        <v>25.11</v>
      </c>
      <c r="U567" s="284">
        <f t="shared" si="86"/>
        <v>30.7</v>
      </c>
      <c r="V567" s="284">
        <f t="shared" si="87"/>
        <v>36.68</v>
      </c>
      <c r="W567" s="284">
        <f t="shared" si="88"/>
        <v>22.66</v>
      </c>
      <c r="X567" s="284">
        <f t="shared" si="89"/>
        <v>18.12</v>
      </c>
    </row>
    <row r="568" spans="2:24">
      <c r="B568" s="53">
        <v>41347.468749999891</v>
      </c>
      <c r="C568" s="46">
        <v>15.7</v>
      </c>
      <c r="D568" s="46">
        <v>16.97</v>
      </c>
      <c r="E568" s="46">
        <v>24.19</v>
      </c>
      <c r="F568" s="46">
        <v>26.94</v>
      </c>
      <c r="G568" s="46">
        <v>23.2</v>
      </c>
      <c r="H568" s="46">
        <v>17.88</v>
      </c>
      <c r="I568" s="46">
        <v>25.49</v>
      </c>
      <c r="J568" s="46">
        <v>30.68</v>
      </c>
      <c r="K568" s="46">
        <v>36.67</v>
      </c>
      <c r="L568" s="46">
        <v>23</v>
      </c>
      <c r="M568" s="46">
        <v>18.190000000000001</v>
      </c>
      <c r="N568" s="284">
        <f t="shared" si="79"/>
        <v>15.7</v>
      </c>
      <c r="O568" s="284">
        <f t="shared" si="80"/>
        <v>16.97</v>
      </c>
      <c r="P568" s="284">
        <f t="shared" si="81"/>
        <v>24.19</v>
      </c>
      <c r="Q568" s="284">
        <f t="shared" si="82"/>
        <v>26.94</v>
      </c>
      <c r="R568" s="284">
        <f t="shared" si="83"/>
        <v>23.2</v>
      </c>
      <c r="S568" s="284">
        <f t="shared" si="84"/>
        <v>17.88</v>
      </c>
      <c r="T568" s="284">
        <f t="shared" si="85"/>
        <v>25.49</v>
      </c>
      <c r="U568" s="284">
        <f t="shared" si="86"/>
        <v>30.68</v>
      </c>
      <c r="V568" s="284">
        <f t="shared" si="87"/>
        <v>36.67</v>
      </c>
      <c r="W568" s="284">
        <f t="shared" si="88"/>
        <v>23</v>
      </c>
      <c r="X568" s="284">
        <f t="shared" si="89"/>
        <v>18.190000000000001</v>
      </c>
    </row>
    <row r="569" spans="2:24">
      <c r="B569" s="53">
        <v>41347.479166666555</v>
      </c>
      <c r="C569" s="46">
        <v>15.61</v>
      </c>
      <c r="D569" s="46">
        <v>18.05</v>
      </c>
      <c r="E569" s="46">
        <v>24.18</v>
      </c>
      <c r="F569" s="46">
        <v>26.8</v>
      </c>
      <c r="G569" s="46">
        <v>23.07</v>
      </c>
      <c r="H569" s="46">
        <v>18.100000000000001</v>
      </c>
      <c r="I569" s="46">
        <v>25.32</v>
      </c>
      <c r="J569" s="46">
        <v>30.57</v>
      </c>
      <c r="K569" s="46">
        <v>32.770000000000003</v>
      </c>
      <c r="L569" s="46">
        <v>23.12</v>
      </c>
      <c r="M569" s="46">
        <v>18.37</v>
      </c>
      <c r="N569" s="284">
        <f t="shared" si="79"/>
        <v>15.61</v>
      </c>
      <c r="O569" s="284">
        <f t="shared" si="80"/>
        <v>18.05</v>
      </c>
      <c r="P569" s="284">
        <f t="shared" si="81"/>
        <v>24.18</v>
      </c>
      <c r="Q569" s="284">
        <f t="shared" si="82"/>
        <v>26.8</v>
      </c>
      <c r="R569" s="284">
        <f t="shared" si="83"/>
        <v>23.07</v>
      </c>
      <c r="S569" s="284">
        <f t="shared" si="84"/>
        <v>18.100000000000001</v>
      </c>
      <c r="T569" s="284">
        <f t="shared" si="85"/>
        <v>25.32</v>
      </c>
      <c r="U569" s="284">
        <f t="shared" si="86"/>
        <v>30.57</v>
      </c>
      <c r="V569" s="284">
        <f t="shared" si="87"/>
        <v>32.770000000000003</v>
      </c>
      <c r="W569" s="284">
        <f t="shared" si="88"/>
        <v>23.12</v>
      </c>
      <c r="X569" s="284">
        <f t="shared" si="89"/>
        <v>18.37</v>
      </c>
    </row>
    <row r="570" spans="2:24">
      <c r="B570" s="53">
        <v>41347.489583333219</v>
      </c>
      <c r="C570" s="46">
        <v>15.37</v>
      </c>
      <c r="D570" s="46">
        <v>17.54</v>
      </c>
      <c r="E570" s="46">
        <v>24.18</v>
      </c>
      <c r="F570" s="46">
        <v>27.7</v>
      </c>
      <c r="G570" s="46">
        <v>22.65</v>
      </c>
      <c r="H570" s="46">
        <v>18.190000000000001</v>
      </c>
      <c r="I570" s="46">
        <v>25.11</v>
      </c>
      <c r="J570" s="46">
        <v>30.58</v>
      </c>
      <c r="K570" s="46">
        <v>39.76</v>
      </c>
      <c r="L570" s="46">
        <v>23.23</v>
      </c>
      <c r="M570" s="46">
        <v>18.45</v>
      </c>
      <c r="N570" s="284">
        <f t="shared" si="79"/>
        <v>15.37</v>
      </c>
      <c r="O570" s="284">
        <f t="shared" si="80"/>
        <v>17.54</v>
      </c>
      <c r="P570" s="284">
        <f t="shared" si="81"/>
        <v>24.18</v>
      </c>
      <c r="Q570" s="284">
        <f t="shared" si="82"/>
        <v>27.7</v>
      </c>
      <c r="R570" s="284">
        <f t="shared" si="83"/>
        <v>22.65</v>
      </c>
      <c r="S570" s="284">
        <f t="shared" si="84"/>
        <v>18.190000000000001</v>
      </c>
      <c r="T570" s="284">
        <f t="shared" si="85"/>
        <v>25.11</v>
      </c>
      <c r="U570" s="284">
        <f t="shared" si="86"/>
        <v>30.58</v>
      </c>
      <c r="V570" s="284">
        <f t="shared" si="87"/>
        <v>39.76</v>
      </c>
      <c r="W570" s="284">
        <f t="shared" si="88"/>
        <v>23.23</v>
      </c>
      <c r="X570" s="284">
        <f t="shared" si="89"/>
        <v>18.45</v>
      </c>
    </row>
    <row r="571" spans="2:24">
      <c r="B571" s="53">
        <v>41347.499999999884</v>
      </c>
      <c r="C571" s="46">
        <v>15.55</v>
      </c>
      <c r="D571" s="46">
        <v>17.91</v>
      </c>
      <c r="E571" s="46">
        <v>24.2</v>
      </c>
      <c r="F571" s="46">
        <v>26.97</v>
      </c>
      <c r="G571" s="46">
        <v>21.53</v>
      </c>
      <c r="H571" s="46">
        <v>18.45</v>
      </c>
      <c r="I571" s="46">
        <v>25.11</v>
      </c>
      <c r="J571" s="46">
        <v>30.66</v>
      </c>
      <c r="K571" s="46">
        <v>34.65</v>
      </c>
      <c r="L571" s="46">
        <v>23.09</v>
      </c>
      <c r="M571" s="46">
        <v>18.71</v>
      </c>
      <c r="N571" s="284">
        <f t="shared" si="79"/>
        <v>15.55</v>
      </c>
      <c r="O571" s="284">
        <f t="shared" si="80"/>
        <v>17.91</v>
      </c>
      <c r="P571" s="284">
        <f t="shared" si="81"/>
        <v>24.2</v>
      </c>
      <c r="Q571" s="284">
        <f t="shared" si="82"/>
        <v>26.97</v>
      </c>
      <c r="R571" s="284">
        <f t="shared" si="83"/>
        <v>21.53</v>
      </c>
      <c r="S571" s="284">
        <f t="shared" si="84"/>
        <v>18.45</v>
      </c>
      <c r="T571" s="284">
        <f t="shared" si="85"/>
        <v>25.11</v>
      </c>
      <c r="U571" s="284">
        <f t="shared" si="86"/>
        <v>30.66</v>
      </c>
      <c r="V571" s="284">
        <f t="shared" si="87"/>
        <v>34.65</v>
      </c>
      <c r="W571" s="284">
        <f t="shared" si="88"/>
        <v>23.09</v>
      </c>
      <c r="X571" s="284">
        <f t="shared" si="89"/>
        <v>18.71</v>
      </c>
    </row>
    <row r="572" spans="2:24">
      <c r="B572" s="53">
        <v>41347.510416666548</v>
      </c>
      <c r="C572" s="46">
        <v>15.45</v>
      </c>
      <c r="D572" s="46">
        <v>16.71</v>
      </c>
      <c r="E572" s="46">
        <v>24.21</v>
      </c>
      <c r="F572" s="46">
        <v>26.82</v>
      </c>
      <c r="G572" s="46">
        <v>20.48</v>
      </c>
      <c r="H572" s="46">
        <v>18.57</v>
      </c>
      <c r="I572" s="46">
        <v>25.04</v>
      </c>
      <c r="J572" s="46">
        <v>28.63</v>
      </c>
      <c r="K572" s="46">
        <v>38.270000000000003</v>
      </c>
      <c r="L572" s="46">
        <v>23.16</v>
      </c>
      <c r="M572" s="46">
        <v>18.84</v>
      </c>
      <c r="N572" s="284">
        <f t="shared" si="79"/>
        <v>15.45</v>
      </c>
      <c r="O572" s="284">
        <f t="shared" si="80"/>
        <v>16.71</v>
      </c>
      <c r="P572" s="284">
        <f t="shared" si="81"/>
        <v>24.21</v>
      </c>
      <c r="Q572" s="284">
        <f t="shared" si="82"/>
        <v>26.82</v>
      </c>
      <c r="R572" s="284">
        <f t="shared" si="83"/>
        <v>20.48</v>
      </c>
      <c r="S572" s="284">
        <f t="shared" si="84"/>
        <v>18.57</v>
      </c>
      <c r="T572" s="284">
        <f t="shared" si="85"/>
        <v>25.04</v>
      </c>
      <c r="U572" s="284">
        <f t="shared" si="86"/>
        <v>28.63</v>
      </c>
      <c r="V572" s="284">
        <f t="shared" si="87"/>
        <v>38.270000000000003</v>
      </c>
      <c r="W572" s="284">
        <f t="shared" si="88"/>
        <v>23.16</v>
      </c>
      <c r="X572" s="284">
        <f t="shared" si="89"/>
        <v>18.84</v>
      </c>
    </row>
    <row r="573" spans="2:24">
      <c r="B573" s="53">
        <v>41347.520833333212</v>
      </c>
      <c r="C573" s="46">
        <v>14.89</v>
      </c>
      <c r="D573" s="46">
        <v>16.850000000000001</v>
      </c>
      <c r="E573" s="46">
        <v>24.21</v>
      </c>
      <c r="F573" s="46">
        <v>26.38</v>
      </c>
      <c r="G573" s="46">
        <v>20.11</v>
      </c>
      <c r="H573" s="46">
        <v>18.600000000000001</v>
      </c>
      <c r="I573" s="46">
        <v>24.84</v>
      </c>
      <c r="J573" s="46">
        <v>28.41</v>
      </c>
      <c r="K573" s="46">
        <v>44.14</v>
      </c>
      <c r="L573" s="46">
        <v>22.98</v>
      </c>
      <c r="M573" s="46">
        <v>18.940000000000001</v>
      </c>
      <c r="N573" s="284">
        <f t="shared" si="79"/>
        <v>14.89</v>
      </c>
      <c r="O573" s="284">
        <f t="shared" si="80"/>
        <v>16.850000000000001</v>
      </c>
      <c r="P573" s="284">
        <f t="shared" si="81"/>
        <v>24.21</v>
      </c>
      <c r="Q573" s="284">
        <f t="shared" si="82"/>
        <v>26.38</v>
      </c>
      <c r="R573" s="284">
        <f t="shared" si="83"/>
        <v>20.11</v>
      </c>
      <c r="S573" s="284">
        <f t="shared" si="84"/>
        <v>18.600000000000001</v>
      </c>
      <c r="T573" s="284">
        <f t="shared" si="85"/>
        <v>24.84</v>
      </c>
      <c r="U573" s="284">
        <f t="shared" si="86"/>
        <v>28.41</v>
      </c>
      <c r="V573" s="284">
        <f t="shared" si="87"/>
        <v>44.14</v>
      </c>
      <c r="W573" s="284">
        <f t="shared" si="88"/>
        <v>22.98</v>
      </c>
      <c r="X573" s="284">
        <f t="shared" si="89"/>
        <v>18.940000000000001</v>
      </c>
    </row>
    <row r="574" spans="2:24">
      <c r="B574" s="53">
        <v>41347.531249999876</v>
      </c>
      <c r="C574" s="46">
        <v>14.77</v>
      </c>
      <c r="D574" s="46">
        <v>15.81</v>
      </c>
      <c r="E574" s="46">
        <v>24.25</v>
      </c>
      <c r="F574" s="46">
        <v>25.82</v>
      </c>
      <c r="G574" s="46">
        <v>21.32</v>
      </c>
      <c r="H574" s="46">
        <v>18.64</v>
      </c>
      <c r="I574" s="46">
        <v>25.41</v>
      </c>
      <c r="J574" s="46">
        <v>28.56</v>
      </c>
      <c r="K574" s="46">
        <v>28.86</v>
      </c>
      <c r="L574" s="46">
        <v>23.04</v>
      </c>
      <c r="M574" s="46">
        <v>18.899999999999999</v>
      </c>
      <c r="N574" s="284">
        <f t="shared" si="79"/>
        <v>14.77</v>
      </c>
      <c r="O574" s="284">
        <f t="shared" si="80"/>
        <v>15.81</v>
      </c>
      <c r="P574" s="284">
        <f t="shared" si="81"/>
        <v>24.25</v>
      </c>
      <c r="Q574" s="284">
        <f t="shared" si="82"/>
        <v>25.82</v>
      </c>
      <c r="R574" s="284">
        <f t="shared" si="83"/>
        <v>21.32</v>
      </c>
      <c r="S574" s="284">
        <f t="shared" si="84"/>
        <v>18.64</v>
      </c>
      <c r="T574" s="284">
        <f t="shared" si="85"/>
        <v>25.41</v>
      </c>
      <c r="U574" s="284">
        <f t="shared" si="86"/>
        <v>28.56</v>
      </c>
      <c r="V574" s="284">
        <f t="shared" si="87"/>
        <v>28.86</v>
      </c>
      <c r="W574" s="284">
        <f t="shared" si="88"/>
        <v>23.04</v>
      </c>
      <c r="X574" s="284">
        <f t="shared" si="89"/>
        <v>18.899999999999999</v>
      </c>
    </row>
    <row r="575" spans="2:24">
      <c r="B575" s="53">
        <v>41347.541666666541</v>
      </c>
      <c r="C575" s="46">
        <v>14.69</v>
      </c>
      <c r="D575" s="46">
        <v>16.97</v>
      </c>
      <c r="E575" s="46">
        <v>24.26</v>
      </c>
      <c r="F575" s="46">
        <v>25.56</v>
      </c>
      <c r="G575" s="46">
        <v>21.26</v>
      </c>
      <c r="H575" s="46">
        <v>18.670000000000002</v>
      </c>
      <c r="I575" s="46">
        <v>26.14</v>
      </c>
      <c r="J575" s="46">
        <v>28.52</v>
      </c>
      <c r="K575" s="46">
        <v>38.58</v>
      </c>
      <c r="L575" s="46">
        <v>23.04</v>
      </c>
      <c r="M575" s="46">
        <v>19.010000000000002</v>
      </c>
      <c r="N575" s="284">
        <f t="shared" si="79"/>
        <v>14.69</v>
      </c>
      <c r="O575" s="284">
        <f t="shared" si="80"/>
        <v>16.97</v>
      </c>
      <c r="P575" s="284">
        <f t="shared" si="81"/>
        <v>24.26</v>
      </c>
      <c r="Q575" s="284">
        <f t="shared" si="82"/>
        <v>25.56</v>
      </c>
      <c r="R575" s="284">
        <f t="shared" si="83"/>
        <v>21.26</v>
      </c>
      <c r="S575" s="284">
        <f t="shared" si="84"/>
        <v>18.670000000000002</v>
      </c>
      <c r="T575" s="284">
        <f t="shared" si="85"/>
        <v>26.14</v>
      </c>
      <c r="U575" s="284">
        <f t="shared" si="86"/>
        <v>28.52</v>
      </c>
      <c r="V575" s="284">
        <f t="shared" si="87"/>
        <v>38.58</v>
      </c>
      <c r="W575" s="284">
        <f t="shared" si="88"/>
        <v>23.04</v>
      </c>
      <c r="X575" s="284">
        <f t="shared" si="89"/>
        <v>19.010000000000002</v>
      </c>
    </row>
    <row r="576" spans="2:24">
      <c r="B576" s="53">
        <v>41347.552083333205</v>
      </c>
      <c r="C576" s="46">
        <v>15.01</v>
      </c>
      <c r="D576" s="46">
        <v>17.57</v>
      </c>
      <c r="E576" s="46">
        <v>24.25</v>
      </c>
      <c r="F576" s="46">
        <v>25.86</v>
      </c>
      <c r="G576" s="46">
        <v>20.49</v>
      </c>
      <c r="H576" s="46">
        <v>18.39</v>
      </c>
      <c r="I576" s="46">
        <v>26.79</v>
      </c>
      <c r="J576" s="46">
        <v>28.55</v>
      </c>
      <c r="K576" s="46">
        <v>36.22</v>
      </c>
      <c r="L576" s="46">
        <v>20.52</v>
      </c>
      <c r="M576" s="46">
        <v>19.13</v>
      </c>
      <c r="N576" s="284">
        <f t="shared" si="79"/>
        <v>15.01</v>
      </c>
      <c r="O576" s="284">
        <f t="shared" si="80"/>
        <v>17.57</v>
      </c>
      <c r="P576" s="284">
        <f t="shared" si="81"/>
        <v>24.25</v>
      </c>
      <c r="Q576" s="284">
        <f t="shared" si="82"/>
        <v>25.86</v>
      </c>
      <c r="R576" s="284">
        <f t="shared" si="83"/>
        <v>20.49</v>
      </c>
      <c r="S576" s="284">
        <f t="shared" si="84"/>
        <v>18.39</v>
      </c>
      <c r="T576" s="284">
        <f t="shared" si="85"/>
        <v>26.79</v>
      </c>
      <c r="U576" s="284">
        <f t="shared" si="86"/>
        <v>28.55</v>
      </c>
      <c r="V576" s="284">
        <f t="shared" si="87"/>
        <v>36.22</v>
      </c>
      <c r="W576" s="284">
        <f t="shared" si="88"/>
        <v>20.52</v>
      </c>
      <c r="X576" s="284">
        <f t="shared" si="89"/>
        <v>19.13</v>
      </c>
    </row>
    <row r="577" spans="2:24">
      <c r="B577" s="53">
        <v>41347.562499999869</v>
      </c>
      <c r="C577" s="46">
        <v>15.5</v>
      </c>
      <c r="D577" s="46">
        <v>18.27</v>
      </c>
      <c r="E577" s="46">
        <v>24.22</v>
      </c>
      <c r="F577" s="46">
        <v>27.51</v>
      </c>
      <c r="G577" s="46">
        <v>21.26</v>
      </c>
      <c r="H577" s="46">
        <v>18.399999999999999</v>
      </c>
      <c r="I577" s="46">
        <v>27.04</v>
      </c>
      <c r="J577" s="46">
        <v>28.81</v>
      </c>
      <c r="K577" s="46">
        <v>36.659999999999997</v>
      </c>
      <c r="L577" s="46">
        <v>17.57</v>
      </c>
      <c r="M577" s="46">
        <v>19.18</v>
      </c>
      <c r="N577" s="284">
        <f t="shared" si="79"/>
        <v>15.5</v>
      </c>
      <c r="O577" s="284">
        <f t="shared" si="80"/>
        <v>18.27</v>
      </c>
      <c r="P577" s="284">
        <f t="shared" si="81"/>
        <v>24.22</v>
      </c>
      <c r="Q577" s="284">
        <f t="shared" si="82"/>
        <v>27.51</v>
      </c>
      <c r="R577" s="284">
        <f t="shared" si="83"/>
        <v>21.26</v>
      </c>
      <c r="S577" s="284">
        <f t="shared" si="84"/>
        <v>18.399999999999999</v>
      </c>
      <c r="T577" s="284">
        <f t="shared" si="85"/>
        <v>27.04</v>
      </c>
      <c r="U577" s="284">
        <f t="shared" si="86"/>
        <v>28.81</v>
      </c>
      <c r="V577" s="284">
        <f t="shared" si="87"/>
        <v>36.659999999999997</v>
      </c>
      <c r="W577" s="284">
        <f t="shared" si="88"/>
        <v>17.57</v>
      </c>
      <c r="X577" s="284">
        <f t="shared" si="89"/>
        <v>19.18</v>
      </c>
    </row>
    <row r="578" spans="2:24">
      <c r="B578" s="53">
        <v>41347.572916666533</v>
      </c>
      <c r="C578" s="46">
        <v>15.71</v>
      </c>
      <c r="D578" s="46">
        <v>18.34</v>
      </c>
      <c r="E578" s="46">
        <v>24.18</v>
      </c>
      <c r="F578" s="46">
        <v>28.23</v>
      </c>
      <c r="G578" s="46">
        <v>21.36</v>
      </c>
      <c r="H578" s="46">
        <v>18.43</v>
      </c>
      <c r="I578" s="46">
        <v>25.36</v>
      </c>
      <c r="J578" s="46">
        <v>28.88</v>
      </c>
      <c r="K578" s="46">
        <v>43.37</v>
      </c>
      <c r="L578" s="46">
        <v>17.52</v>
      </c>
      <c r="M578" s="46">
        <v>19.11</v>
      </c>
      <c r="N578" s="284">
        <f t="shared" si="79"/>
        <v>15.71</v>
      </c>
      <c r="O578" s="284">
        <f t="shared" si="80"/>
        <v>18.34</v>
      </c>
      <c r="P578" s="284">
        <f t="shared" si="81"/>
        <v>24.18</v>
      </c>
      <c r="Q578" s="284">
        <f t="shared" si="82"/>
        <v>28.23</v>
      </c>
      <c r="R578" s="284">
        <f t="shared" si="83"/>
        <v>21.36</v>
      </c>
      <c r="S578" s="284">
        <f t="shared" si="84"/>
        <v>18.43</v>
      </c>
      <c r="T578" s="284">
        <f t="shared" si="85"/>
        <v>25.36</v>
      </c>
      <c r="U578" s="284">
        <f t="shared" si="86"/>
        <v>28.88</v>
      </c>
      <c r="V578" s="284">
        <f t="shared" si="87"/>
        <v>43.37</v>
      </c>
      <c r="W578" s="284">
        <f t="shared" si="88"/>
        <v>17.52</v>
      </c>
      <c r="X578" s="284">
        <f t="shared" si="89"/>
        <v>19.11</v>
      </c>
    </row>
    <row r="579" spans="2:24">
      <c r="B579" s="53">
        <v>41347.583333333198</v>
      </c>
      <c r="C579" s="46">
        <v>15.91</v>
      </c>
      <c r="D579" s="46">
        <v>18.3</v>
      </c>
      <c r="E579" s="46">
        <v>24.18</v>
      </c>
      <c r="F579" s="46">
        <v>28.45</v>
      </c>
      <c r="G579" s="46">
        <v>21.72</v>
      </c>
      <c r="H579" s="46">
        <v>18.27</v>
      </c>
      <c r="I579" s="46">
        <v>25.67</v>
      </c>
      <c r="J579" s="46">
        <v>28.94</v>
      </c>
      <c r="K579" s="46">
        <v>13.82</v>
      </c>
      <c r="L579" s="46">
        <v>17.37</v>
      </c>
      <c r="M579" s="46">
        <v>19.03</v>
      </c>
      <c r="N579" s="284">
        <f t="shared" si="79"/>
        <v>15.91</v>
      </c>
      <c r="O579" s="284">
        <f t="shared" si="80"/>
        <v>18.3</v>
      </c>
      <c r="P579" s="284">
        <f t="shared" si="81"/>
        <v>24.18</v>
      </c>
      <c r="Q579" s="284">
        <f t="shared" si="82"/>
        <v>28.45</v>
      </c>
      <c r="R579" s="284">
        <f t="shared" si="83"/>
        <v>21.72</v>
      </c>
      <c r="S579" s="284">
        <f t="shared" si="84"/>
        <v>18.27</v>
      </c>
      <c r="T579" s="284">
        <f t="shared" si="85"/>
        <v>25.67</v>
      </c>
      <c r="U579" s="284">
        <f t="shared" si="86"/>
        <v>28.94</v>
      </c>
      <c r="V579" s="284">
        <f t="shared" si="87"/>
        <v>13.82</v>
      </c>
      <c r="W579" s="284">
        <f t="shared" si="88"/>
        <v>17.37</v>
      </c>
      <c r="X579" s="284">
        <f t="shared" si="89"/>
        <v>19.03</v>
      </c>
    </row>
    <row r="580" spans="2:24">
      <c r="B580" s="53">
        <v>41347.593749999862</v>
      </c>
      <c r="C580" s="46">
        <v>16.09</v>
      </c>
      <c r="D580" s="46">
        <v>16.78</v>
      </c>
      <c r="E580" s="46">
        <v>24.15</v>
      </c>
      <c r="F580" s="46">
        <v>28.34</v>
      </c>
      <c r="G580" s="46">
        <v>21.92</v>
      </c>
      <c r="H580" s="46">
        <v>18.16</v>
      </c>
      <c r="I580" s="46">
        <v>26.72</v>
      </c>
      <c r="J580" s="46">
        <v>29.01</v>
      </c>
      <c r="K580" s="46">
        <v>14.11</v>
      </c>
      <c r="L580" s="46">
        <v>17.190000000000001</v>
      </c>
      <c r="M580" s="46">
        <v>18.850000000000001</v>
      </c>
      <c r="N580" s="284">
        <f t="shared" si="79"/>
        <v>16.09</v>
      </c>
      <c r="O580" s="284">
        <f t="shared" si="80"/>
        <v>16.78</v>
      </c>
      <c r="P580" s="284">
        <f t="shared" si="81"/>
        <v>24.15</v>
      </c>
      <c r="Q580" s="284">
        <f t="shared" si="82"/>
        <v>28.34</v>
      </c>
      <c r="R580" s="284">
        <f t="shared" si="83"/>
        <v>21.92</v>
      </c>
      <c r="S580" s="284">
        <f t="shared" si="84"/>
        <v>18.16</v>
      </c>
      <c r="T580" s="284">
        <f t="shared" si="85"/>
        <v>26.72</v>
      </c>
      <c r="U580" s="284">
        <f t="shared" si="86"/>
        <v>29.01</v>
      </c>
      <c r="V580" s="284">
        <f t="shared" si="87"/>
        <v>14.11</v>
      </c>
      <c r="W580" s="284">
        <f t="shared" si="88"/>
        <v>17.190000000000001</v>
      </c>
      <c r="X580" s="284">
        <f t="shared" si="89"/>
        <v>18.850000000000001</v>
      </c>
    </row>
    <row r="581" spans="2:24">
      <c r="B581" s="53">
        <v>41347.604166666526</v>
      </c>
      <c r="C581" s="46">
        <v>16.11</v>
      </c>
      <c r="D581" s="46">
        <v>16.45</v>
      </c>
      <c r="E581" s="46">
        <v>24.18</v>
      </c>
      <c r="F581" s="46">
        <v>28.84</v>
      </c>
      <c r="G581" s="46">
        <v>21.31</v>
      </c>
      <c r="H581" s="46">
        <v>18.12</v>
      </c>
      <c r="I581" s="46">
        <v>26.11</v>
      </c>
      <c r="J581" s="46">
        <v>28.9</v>
      </c>
      <c r="K581" s="46">
        <v>11.8</v>
      </c>
      <c r="L581" s="46">
        <v>17.170000000000002</v>
      </c>
      <c r="M581" s="46">
        <v>18.899999999999999</v>
      </c>
      <c r="N581" s="284">
        <f t="shared" si="79"/>
        <v>16.11</v>
      </c>
      <c r="O581" s="284">
        <f t="shared" si="80"/>
        <v>16.45</v>
      </c>
      <c r="P581" s="284">
        <f t="shared" si="81"/>
        <v>24.18</v>
      </c>
      <c r="Q581" s="284">
        <f t="shared" si="82"/>
        <v>28.84</v>
      </c>
      <c r="R581" s="284">
        <f t="shared" si="83"/>
        <v>21.31</v>
      </c>
      <c r="S581" s="284">
        <f t="shared" si="84"/>
        <v>18.12</v>
      </c>
      <c r="T581" s="284">
        <f t="shared" si="85"/>
        <v>26.11</v>
      </c>
      <c r="U581" s="284">
        <f t="shared" si="86"/>
        <v>28.9</v>
      </c>
      <c r="V581" s="284">
        <f t="shared" si="87"/>
        <v>11.8</v>
      </c>
      <c r="W581" s="284">
        <f t="shared" si="88"/>
        <v>17.170000000000002</v>
      </c>
      <c r="X581" s="284">
        <f t="shared" si="89"/>
        <v>18.899999999999999</v>
      </c>
    </row>
    <row r="582" spans="2:24">
      <c r="B582" s="53">
        <v>41347.61458333319</v>
      </c>
      <c r="C582" s="46">
        <v>16.440000000000001</v>
      </c>
      <c r="D582" s="46">
        <v>16.82</v>
      </c>
      <c r="E582" s="46">
        <v>24.15</v>
      </c>
      <c r="F582" s="46">
        <v>28.59</v>
      </c>
      <c r="G582" s="46">
        <v>21.59</v>
      </c>
      <c r="H582" s="46">
        <v>18.03</v>
      </c>
      <c r="I582" s="46">
        <v>25.85</v>
      </c>
      <c r="J582" s="46">
        <v>28.91</v>
      </c>
      <c r="K582" s="46">
        <v>10.35</v>
      </c>
      <c r="L582" s="46">
        <v>16.97</v>
      </c>
      <c r="M582" s="46">
        <v>18.82</v>
      </c>
      <c r="N582" s="284">
        <f t="shared" si="79"/>
        <v>16.440000000000001</v>
      </c>
      <c r="O582" s="284">
        <f t="shared" si="80"/>
        <v>16.82</v>
      </c>
      <c r="P582" s="284">
        <f t="shared" si="81"/>
        <v>24.15</v>
      </c>
      <c r="Q582" s="284">
        <f t="shared" si="82"/>
        <v>28.59</v>
      </c>
      <c r="R582" s="284">
        <f t="shared" si="83"/>
        <v>21.59</v>
      </c>
      <c r="S582" s="284">
        <f t="shared" si="84"/>
        <v>18.03</v>
      </c>
      <c r="T582" s="284">
        <f t="shared" si="85"/>
        <v>25.85</v>
      </c>
      <c r="U582" s="284">
        <f t="shared" si="86"/>
        <v>28.91</v>
      </c>
      <c r="V582" s="284">
        <f t="shared" si="87"/>
        <v>10.35</v>
      </c>
      <c r="W582" s="284">
        <f t="shared" si="88"/>
        <v>16.97</v>
      </c>
      <c r="X582" s="284">
        <f t="shared" si="89"/>
        <v>18.82</v>
      </c>
    </row>
    <row r="583" spans="2:24">
      <c r="B583" s="53">
        <v>41347.624999999854</v>
      </c>
      <c r="C583" s="46">
        <v>16.350000000000001</v>
      </c>
      <c r="D583" s="46">
        <v>16.75</v>
      </c>
      <c r="E583" s="46">
        <v>24.14</v>
      </c>
      <c r="F583" s="46">
        <v>28.9</v>
      </c>
      <c r="G583" s="46">
        <v>21.67</v>
      </c>
      <c r="H583" s="46">
        <v>18.010000000000002</v>
      </c>
      <c r="I583" s="46">
        <v>24.59</v>
      </c>
      <c r="J583" s="46">
        <v>28.92</v>
      </c>
      <c r="K583" s="46">
        <v>11.27</v>
      </c>
      <c r="L583" s="46">
        <v>17.3</v>
      </c>
      <c r="M583" s="46">
        <v>18.84</v>
      </c>
      <c r="N583" s="284">
        <f t="shared" si="79"/>
        <v>16.350000000000001</v>
      </c>
      <c r="O583" s="284">
        <f t="shared" si="80"/>
        <v>16.75</v>
      </c>
      <c r="P583" s="284">
        <f t="shared" si="81"/>
        <v>24.14</v>
      </c>
      <c r="Q583" s="284">
        <f t="shared" si="82"/>
        <v>28.9</v>
      </c>
      <c r="R583" s="284">
        <f t="shared" si="83"/>
        <v>21.67</v>
      </c>
      <c r="S583" s="284">
        <f t="shared" si="84"/>
        <v>18.010000000000002</v>
      </c>
      <c r="T583" s="284">
        <f t="shared" si="85"/>
        <v>24.59</v>
      </c>
      <c r="U583" s="284">
        <f t="shared" si="86"/>
        <v>28.92</v>
      </c>
      <c r="V583" s="284">
        <f t="shared" si="87"/>
        <v>11.27</v>
      </c>
      <c r="W583" s="284">
        <f t="shared" si="88"/>
        <v>17.3</v>
      </c>
      <c r="X583" s="284">
        <f t="shared" si="89"/>
        <v>18.84</v>
      </c>
    </row>
    <row r="584" spans="2:24">
      <c r="B584" s="53">
        <v>41347.635416666519</v>
      </c>
      <c r="C584" s="46">
        <v>16.27</v>
      </c>
      <c r="D584" s="46">
        <v>17.22</v>
      </c>
      <c r="E584" s="46">
        <v>24.13</v>
      </c>
      <c r="F584" s="46">
        <v>29.33</v>
      </c>
      <c r="G584" s="46">
        <v>21.5</v>
      </c>
      <c r="H584" s="46">
        <v>18.03</v>
      </c>
      <c r="I584" s="46">
        <v>26.4</v>
      </c>
      <c r="J584" s="46">
        <v>28.95</v>
      </c>
      <c r="K584" s="46">
        <v>10.66</v>
      </c>
      <c r="L584" s="46">
        <v>17.14</v>
      </c>
      <c r="M584" s="46">
        <v>18.93</v>
      </c>
      <c r="N584" s="284">
        <f t="shared" si="79"/>
        <v>16.27</v>
      </c>
      <c r="O584" s="284">
        <f t="shared" si="80"/>
        <v>17.22</v>
      </c>
      <c r="P584" s="284">
        <f t="shared" si="81"/>
        <v>24.13</v>
      </c>
      <c r="Q584" s="284">
        <f t="shared" si="82"/>
        <v>29.33</v>
      </c>
      <c r="R584" s="284">
        <f t="shared" si="83"/>
        <v>21.5</v>
      </c>
      <c r="S584" s="284">
        <f t="shared" si="84"/>
        <v>18.03</v>
      </c>
      <c r="T584" s="284">
        <f t="shared" si="85"/>
        <v>26.4</v>
      </c>
      <c r="U584" s="284">
        <f t="shared" si="86"/>
        <v>28.95</v>
      </c>
      <c r="V584" s="284">
        <f t="shared" si="87"/>
        <v>10.66</v>
      </c>
      <c r="W584" s="284">
        <f t="shared" si="88"/>
        <v>17.14</v>
      </c>
      <c r="X584" s="284">
        <f t="shared" si="89"/>
        <v>18.93</v>
      </c>
    </row>
    <row r="585" spans="2:24">
      <c r="B585" s="53">
        <v>41347.645833333183</v>
      </c>
      <c r="C585" s="46">
        <v>16.47</v>
      </c>
      <c r="D585" s="46">
        <v>17.170000000000002</v>
      </c>
      <c r="E585" s="46">
        <v>24.01</v>
      </c>
      <c r="F585" s="46">
        <v>29.39</v>
      </c>
      <c r="G585" s="46">
        <v>21.21</v>
      </c>
      <c r="H585" s="46">
        <v>17.86</v>
      </c>
      <c r="I585" s="46">
        <v>26.99</v>
      </c>
      <c r="J585" s="46">
        <v>28.91</v>
      </c>
      <c r="K585" s="46">
        <v>6.75</v>
      </c>
      <c r="L585" s="46">
        <v>16.510000000000002</v>
      </c>
      <c r="M585" s="46">
        <v>18.850000000000001</v>
      </c>
      <c r="N585" s="284">
        <f t="shared" si="79"/>
        <v>16.47</v>
      </c>
      <c r="O585" s="284">
        <f t="shared" si="80"/>
        <v>17.170000000000002</v>
      </c>
      <c r="P585" s="284">
        <f t="shared" si="81"/>
        <v>24.01</v>
      </c>
      <c r="Q585" s="284">
        <f t="shared" si="82"/>
        <v>29.39</v>
      </c>
      <c r="R585" s="284">
        <f t="shared" si="83"/>
        <v>21.21</v>
      </c>
      <c r="S585" s="284">
        <f t="shared" si="84"/>
        <v>17.86</v>
      </c>
      <c r="T585" s="284">
        <f t="shared" si="85"/>
        <v>26.99</v>
      </c>
      <c r="U585" s="284">
        <f t="shared" si="86"/>
        <v>28.91</v>
      </c>
      <c r="V585" s="284">
        <f t="shared" si="87"/>
        <v>6.75</v>
      </c>
      <c r="W585" s="284">
        <f t="shared" si="88"/>
        <v>16.510000000000002</v>
      </c>
      <c r="X585" s="284">
        <f t="shared" si="89"/>
        <v>18.850000000000001</v>
      </c>
    </row>
    <row r="586" spans="2:24">
      <c r="B586" s="53">
        <v>41347.656249999847</v>
      </c>
      <c r="C586" s="46">
        <v>16.39</v>
      </c>
      <c r="D586" s="46">
        <v>18.46</v>
      </c>
      <c r="E586" s="46">
        <v>23.98</v>
      </c>
      <c r="F586" s="46">
        <v>29.04</v>
      </c>
      <c r="G586" s="46">
        <v>22.36</v>
      </c>
      <c r="H586" s="46">
        <v>17.79</v>
      </c>
      <c r="I586" s="46">
        <v>26.53</v>
      </c>
      <c r="J586" s="46">
        <v>28.94</v>
      </c>
      <c r="K586" s="46">
        <v>6.72</v>
      </c>
      <c r="L586" s="46">
        <v>16.63</v>
      </c>
      <c r="M586" s="46">
        <v>18.66</v>
      </c>
      <c r="N586" s="284">
        <f t="shared" si="79"/>
        <v>16.39</v>
      </c>
      <c r="O586" s="284">
        <f t="shared" si="80"/>
        <v>18.46</v>
      </c>
      <c r="P586" s="284">
        <f t="shared" si="81"/>
        <v>23.98</v>
      </c>
      <c r="Q586" s="284">
        <f t="shared" si="82"/>
        <v>29.04</v>
      </c>
      <c r="R586" s="284">
        <f t="shared" si="83"/>
        <v>22.36</v>
      </c>
      <c r="S586" s="284">
        <f t="shared" si="84"/>
        <v>17.79</v>
      </c>
      <c r="T586" s="284">
        <f t="shared" si="85"/>
        <v>26.53</v>
      </c>
      <c r="U586" s="284">
        <f t="shared" si="86"/>
        <v>28.94</v>
      </c>
      <c r="V586" s="284">
        <f t="shared" si="87"/>
        <v>6.72</v>
      </c>
      <c r="W586" s="284">
        <f t="shared" si="88"/>
        <v>16.63</v>
      </c>
      <c r="X586" s="284">
        <f t="shared" si="89"/>
        <v>18.66</v>
      </c>
    </row>
    <row r="587" spans="2:24">
      <c r="B587" s="53">
        <v>41347.666666666511</v>
      </c>
      <c r="C587" s="46">
        <v>16.29</v>
      </c>
      <c r="D587" s="46">
        <v>19.97</v>
      </c>
      <c r="E587" s="46">
        <v>23.98</v>
      </c>
      <c r="F587" s="46">
        <v>28.71</v>
      </c>
      <c r="G587" s="46">
        <v>22.02</v>
      </c>
      <c r="H587" s="46">
        <v>17.66</v>
      </c>
      <c r="I587" s="46">
        <v>25.44</v>
      </c>
      <c r="J587" s="46">
        <v>29.01</v>
      </c>
      <c r="K587" s="46">
        <v>7.09</v>
      </c>
      <c r="L587" s="46">
        <v>16.78</v>
      </c>
      <c r="M587" s="46">
        <v>18.8</v>
      </c>
      <c r="N587" s="284">
        <f t="shared" si="79"/>
        <v>16.29</v>
      </c>
      <c r="O587" s="284">
        <f t="shared" si="80"/>
        <v>19.97</v>
      </c>
      <c r="P587" s="284">
        <f t="shared" si="81"/>
        <v>23.98</v>
      </c>
      <c r="Q587" s="284">
        <f t="shared" si="82"/>
        <v>28.71</v>
      </c>
      <c r="R587" s="284">
        <f t="shared" si="83"/>
        <v>22.02</v>
      </c>
      <c r="S587" s="284">
        <f t="shared" si="84"/>
        <v>17.66</v>
      </c>
      <c r="T587" s="284">
        <f t="shared" si="85"/>
        <v>25.44</v>
      </c>
      <c r="U587" s="284">
        <f t="shared" si="86"/>
        <v>29.01</v>
      </c>
      <c r="V587" s="284">
        <f t="shared" si="87"/>
        <v>7.09</v>
      </c>
      <c r="W587" s="284">
        <f t="shared" si="88"/>
        <v>16.78</v>
      </c>
      <c r="X587" s="284">
        <f t="shared" si="89"/>
        <v>18.8</v>
      </c>
    </row>
    <row r="588" spans="2:24">
      <c r="B588" s="53">
        <v>41347.677083333176</v>
      </c>
      <c r="C588" s="46">
        <v>15.56</v>
      </c>
      <c r="D588" s="46">
        <v>18.420000000000002</v>
      </c>
      <c r="E588" s="46">
        <v>23.93</v>
      </c>
      <c r="F588" s="46">
        <v>28.14</v>
      </c>
      <c r="G588" s="46">
        <v>20.82</v>
      </c>
      <c r="H588" s="46">
        <v>17.940000000000001</v>
      </c>
      <c r="I588" s="46">
        <v>27</v>
      </c>
      <c r="J588" s="46">
        <v>29.05</v>
      </c>
      <c r="K588" s="46">
        <v>6.21</v>
      </c>
      <c r="L588" s="46">
        <v>16.43</v>
      </c>
      <c r="M588" s="46">
        <v>18.760000000000002</v>
      </c>
      <c r="N588" s="284">
        <f t="shared" si="79"/>
        <v>15.56</v>
      </c>
      <c r="O588" s="284">
        <f t="shared" si="80"/>
        <v>18.420000000000002</v>
      </c>
      <c r="P588" s="284">
        <f t="shared" si="81"/>
        <v>23.93</v>
      </c>
      <c r="Q588" s="284">
        <f t="shared" si="82"/>
        <v>28.14</v>
      </c>
      <c r="R588" s="284">
        <f t="shared" si="83"/>
        <v>20.82</v>
      </c>
      <c r="S588" s="284">
        <f t="shared" si="84"/>
        <v>17.940000000000001</v>
      </c>
      <c r="T588" s="284">
        <f t="shared" si="85"/>
        <v>27</v>
      </c>
      <c r="U588" s="284">
        <f t="shared" si="86"/>
        <v>29.05</v>
      </c>
      <c r="V588" s="284">
        <f t="shared" si="87"/>
        <v>6.21</v>
      </c>
      <c r="W588" s="284">
        <f t="shared" si="88"/>
        <v>16.43</v>
      </c>
      <c r="X588" s="284">
        <f t="shared" si="89"/>
        <v>18.760000000000002</v>
      </c>
    </row>
    <row r="589" spans="2:24">
      <c r="B589" s="53">
        <v>41347.68749999984</v>
      </c>
      <c r="C589" s="46">
        <v>16.34</v>
      </c>
      <c r="D589" s="46">
        <v>16.79</v>
      </c>
      <c r="E589" s="46">
        <v>23.93</v>
      </c>
      <c r="F589" s="46">
        <v>28.28</v>
      </c>
      <c r="G589" s="46">
        <v>20.91</v>
      </c>
      <c r="H589" s="46">
        <v>18.14</v>
      </c>
      <c r="I589" s="46">
        <v>26.58</v>
      </c>
      <c r="J589" s="46">
        <v>28.85</v>
      </c>
      <c r="K589" s="46">
        <v>6.2</v>
      </c>
      <c r="L589" s="46">
        <v>16.399999999999999</v>
      </c>
      <c r="M589" s="46">
        <v>18.63</v>
      </c>
      <c r="N589" s="284">
        <f t="shared" ref="N589:N619" si="90">+IF(N$523,C589)</f>
        <v>16.34</v>
      </c>
      <c r="O589" s="284">
        <f t="shared" ref="O589:O619" si="91">+IF(O$523,D589)</f>
        <v>16.79</v>
      </c>
      <c r="P589" s="284">
        <f t="shared" ref="P589:P619" si="92">+IF(P$523,E589)</f>
        <v>23.93</v>
      </c>
      <c r="Q589" s="284">
        <f t="shared" ref="Q589:Q619" si="93">+IF(Q$523,F589)</f>
        <v>28.28</v>
      </c>
      <c r="R589" s="284">
        <f t="shared" ref="R589:R619" si="94">+IF(R$523,G589)</f>
        <v>20.91</v>
      </c>
      <c r="S589" s="284">
        <f t="shared" ref="S589:S619" si="95">+IF(S$523,H589)</f>
        <v>18.14</v>
      </c>
      <c r="T589" s="284">
        <f t="shared" ref="T589:T619" si="96">+IF(T$523,I589)</f>
        <v>26.58</v>
      </c>
      <c r="U589" s="284">
        <f t="shared" ref="U589:U619" si="97">+IF(U$523,J589)</f>
        <v>28.85</v>
      </c>
      <c r="V589" s="284">
        <f t="shared" ref="V589:V619" si="98">+IF(V$523,K589)</f>
        <v>6.2</v>
      </c>
      <c r="W589" s="284">
        <f t="shared" ref="W589:W619" si="99">+IF(W$523,L589)</f>
        <v>16.399999999999999</v>
      </c>
      <c r="X589" s="284">
        <f t="shared" ref="X589:X619" si="100">+IF(X$523,M589)</f>
        <v>18.63</v>
      </c>
    </row>
    <row r="590" spans="2:24">
      <c r="B590" s="53">
        <v>41347.697916666504</v>
      </c>
      <c r="C590" s="46">
        <v>16.37</v>
      </c>
      <c r="D590" s="46">
        <v>15.42</v>
      </c>
      <c r="E590" s="46">
        <v>23.95</v>
      </c>
      <c r="F590" s="46">
        <v>27.59</v>
      </c>
      <c r="G590" s="46">
        <v>20.68</v>
      </c>
      <c r="H590" s="46">
        <v>18.21</v>
      </c>
      <c r="I590" s="46">
        <v>26.79</v>
      </c>
      <c r="J590" s="46">
        <v>28.75</v>
      </c>
      <c r="K590" s="46">
        <v>6.2</v>
      </c>
      <c r="L590" s="46">
        <v>16.36</v>
      </c>
      <c r="M590" s="46">
        <v>18.25</v>
      </c>
      <c r="N590" s="284">
        <f t="shared" si="90"/>
        <v>16.37</v>
      </c>
      <c r="O590" s="284">
        <f t="shared" si="91"/>
        <v>15.42</v>
      </c>
      <c r="P590" s="284">
        <f t="shared" si="92"/>
        <v>23.95</v>
      </c>
      <c r="Q590" s="284">
        <f t="shared" si="93"/>
        <v>27.59</v>
      </c>
      <c r="R590" s="284">
        <f t="shared" si="94"/>
        <v>20.68</v>
      </c>
      <c r="S590" s="284">
        <f t="shared" si="95"/>
        <v>18.21</v>
      </c>
      <c r="T590" s="284">
        <f t="shared" si="96"/>
        <v>26.79</v>
      </c>
      <c r="U590" s="284">
        <f t="shared" si="97"/>
        <v>28.75</v>
      </c>
      <c r="V590" s="284">
        <f t="shared" si="98"/>
        <v>6.2</v>
      </c>
      <c r="W590" s="284">
        <f t="shared" si="99"/>
        <v>16.36</v>
      </c>
      <c r="X590" s="284">
        <f t="shared" si="100"/>
        <v>18.25</v>
      </c>
    </row>
    <row r="591" spans="2:24">
      <c r="B591" s="53">
        <v>41347.708333333168</v>
      </c>
      <c r="C591" s="46">
        <v>16.52</v>
      </c>
      <c r="D591" s="46">
        <v>16.829999999999998</v>
      </c>
      <c r="E591" s="46">
        <v>23.94</v>
      </c>
      <c r="F591" s="46">
        <v>26.85</v>
      </c>
      <c r="G591" s="46">
        <v>20.84</v>
      </c>
      <c r="H591" s="46">
        <v>18.39</v>
      </c>
      <c r="I591" s="46">
        <v>26.6</v>
      </c>
      <c r="J591" s="46">
        <v>28.79</v>
      </c>
      <c r="K591" s="46">
        <v>6.18</v>
      </c>
      <c r="L591" s="46">
        <v>17.5</v>
      </c>
      <c r="M591" s="46">
        <v>18.28</v>
      </c>
      <c r="N591" s="284">
        <f t="shared" si="90"/>
        <v>16.52</v>
      </c>
      <c r="O591" s="284">
        <f t="shared" si="91"/>
        <v>16.829999999999998</v>
      </c>
      <c r="P591" s="284">
        <f t="shared" si="92"/>
        <v>23.94</v>
      </c>
      <c r="Q591" s="284">
        <f t="shared" si="93"/>
        <v>26.85</v>
      </c>
      <c r="R591" s="284">
        <f t="shared" si="94"/>
        <v>20.84</v>
      </c>
      <c r="S591" s="284">
        <f t="shared" si="95"/>
        <v>18.39</v>
      </c>
      <c r="T591" s="284">
        <f t="shared" si="96"/>
        <v>26.6</v>
      </c>
      <c r="U591" s="284">
        <f t="shared" si="97"/>
        <v>28.79</v>
      </c>
      <c r="V591" s="284">
        <f t="shared" si="98"/>
        <v>6.18</v>
      </c>
      <c r="W591" s="284">
        <f t="shared" si="99"/>
        <v>17.5</v>
      </c>
      <c r="X591" s="284">
        <f t="shared" si="100"/>
        <v>18.28</v>
      </c>
    </row>
    <row r="592" spans="2:24">
      <c r="B592" s="53">
        <v>41347.718749999833</v>
      </c>
      <c r="C592" s="46">
        <v>16.920000000000002</v>
      </c>
      <c r="D592" s="46">
        <v>16.010000000000002</v>
      </c>
      <c r="E592" s="46">
        <v>23.93</v>
      </c>
      <c r="F592" s="46">
        <v>27.24</v>
      </c>
      <c r="G592" s="46">
        <v>20.87</v>
      </c>
      <c r="H592" s="46">
        <v>18.36</v>
      </c>
      <c r="I592" s="46">
        <v>26.32</v>
      </c>
      <c r="J592" s="46">
        <v>28.7</v>
      </c>
      <c r="K592" s="46">
        <v>4.91</v>
      </c>
      <c r="L592" s="46">
        <v>18.61</v>
      </c>
      <c r="M592" s="46">
        <v>18.260000000000002</v>
      </c>
      <c r="N592" s="284">
        <f t="shared" si="90"/>
        <v>16.920000000000002</v>
      </c>
      <c r="O592" s="284">
        <f t="shared" si="91"/>
        <v>16.010000000000002</v>
      </c>
      <c r="P592" s="284">
        <f t="shared" si="92"/>
        <v>23.93</v>
      </c>
      <c r="Q592" s="284">
        <f t="shared" si="93"/>
        <v>27.24</v>
      </c>
      <c r="R592" s="284">
        <f t="shared" si="94"/>
        <v>20.87</v>
      </c>
      <c r="S592" s="284">
        <f t="shared" si="95"/>
        <v>18.36</v>
      </c>
      <c r="T592" s="284">
        <f t="shared" si="96"/>
        <v>26.32</v>
      </c>
      <c r="U592" s="284">
        <f t="shared" si="97"/>
        <v>28.7</v>
      </c>
      <c r="V592" s="284">
        <f t="shared" si="98"/>
        <v>4.91</v>
      </c>
      <c r="W592" s="284">
        <f t="shared" si="99"/>
        <v>18.61</v>
      </c>
      <c r="X592" s="284">
        <f t="shared" si="100"/>
        <v>18.260000000000002</v>
      </c>
    </row>
    <row r="593" spans="2:24">
      <c r="B593" s="53">
        <v>41347.729166666497</v>
      </c>
      <c r="C593" s="46">
        <v>17.39</v>
      </c>
      <c r="D593" s="46">
        <v>17.25</v>
      </c>
      <c r="E593" s="46">
        <v>23.95</v>
      </c>
      <c r="F593" s="46">
        <v>27.45</v>
      </c>
      <c r="G593" s="46">
        <v>20.02</v>
      </c>
      <c r="H593" s="46">
        <v>18.14</v>
      </c>
      <c r="I593" s="46">
        <v>25.11</v>
      </c>
      <c r="J593" s="46">
        <v>28.62</v>
      </c>
      <c r="K593" s="46">
        <v>4.63</v>
      </c>
      <c r="L593" s="46">
        <v>20.2</v>
      </c>
      <c r="M593" s="46">
        <v>18.38</v>
      </c>
      <c r="N593" s="284">
        <f t="shared" si="90"/>
        <v>17.39</v>
      </c>
      <c r="O593" s="284">
        <f t="shared" si="91"/>
        <v>17.25</v>
      </c>
      <c r="P593" s="284">
        <f t="shared" si="92"/>
        <v>23.95</v>
      </c>
      <c r="Q593" s="284">
        <f t="shared" si="93"/>
        <v>27.45</v>
      </c>
      <c r="R593" s="284">
        <f t="shared" si="94"/>
        <v>20.02</v>
      </c>
      <c r="S593" s="284">
        <f t="shared" si="95"/>
        <v>18.14</v>
      </c>
      <c r="T593" s="284">
        <f t="shared" si="96"/>
        <v>25.11</v>
      </c>
      <c r="U593" s="284">
        <f t="shared" si="97"/>
        <v>28.62</v>
      </c>
      <c r="V593" s="284">
        <f t="shared" si="98"/>
        <v>4.63</v>
      </c>
      <c r="W593" s="284">
        <f t="shared" si="99"/>
        <v>20.2</v>
      </c>
      <c r="X593" s="284">
        <f t="shared" si="100"/>
        <v>18.38</v>
      </c>
    </row>
    <row r="594" spans="2:24">
      <c r="B594" s="53">
        <v>41347.739583333161</v>
      </c>
      <c r="C594" s="46">
        <v>17.52</v>
      </c>
      <c r="D594" s="46">
        <v>16.940000000000001</v>
      </c>
      <c r="E594" s="46">
        <v>23.93</v>
      </c>
      <c r="F594" s="46">
        <v>27.67</v>
      </c>
      <c r="G594" s="46">
        <v>18.489999999999998</v>
      </c>
      <c r="H594" s="46">
        <v>17.93</v>
      </c>
      <c r="I594" s="46">
        <v>26.91</v>
      </c>
      <c r="J594" s="46">
        <v>28.72</v>
      </c>
      <c r="K594" s="46">
        <v>4.66</v>
      </c>
      <c r="L594" s="46">
        <v>20.8</v>
      </c>
      <c r="M594" s="46">
        <v>18.53</v>
      </c>
      <c r="N594" s="284">
        <f t="shared" si="90"/>
        <v>17.52</v>
      </c>
      <c r="O594" s="284">
        <f t="shared" si="91"/>
        <v>16.940000000000001</v>
      </c>
      <c r="P594" s="284">
        <f t="shared" si="92"/>
        <v>23.93</v>
      </c>
      <c r="Q594" s="284">
        <f t="shared" si="93"/>
        <v>27.67</v>
      </c>
      <c r="R594" s="284">
        <f t="shared" si="94"/>
        <v>18.489999999999998</v>
      </c>
      <c r="S594" s="284">
        <f t="shared" si="95"/>
        <v>17.93</v>
      </c>
      <c r="T594" s="284">
        <f t="shared" si="96"/>
        <v>26.91</v>
      </c>
      <c r="U594" s="284">
        <f t="shared" si="97"/>
        <v>28.72</v>
      </c>
      <c r="V594" s="284">
        <f t="shared" si="98"/>
        <v>4.66</v>
      </c>
      <c r="W594" s="284">
        <f t="shared" si="99"/>
        <v>20.8</v>
      </c>
      <c r="X594" s="284">
        <f t="shared" si="100"/>
        <v>18.53</v>
      </c>
    </row>
    <row r="595" spans="2:24">
      <c r="B595" s="53">
        <v>41347.749999999825</v>
      </c>
      <c r="C595" s="46">
        <v>17.3</v>
      </c>
      <c r="D595" s="46">
        <v>17.809999999999999</v>
      </c>
      <c r="E595" s="46">
        <v>23.92</v>
      </c>
      <c r="F595" s="46">
        <v>27.14</v>
      </c>
      <c r="G595" s="46">
        <v>18.53</v>
      </c>
      <c r="H595" s="46">
        <v>17.739999999999998</v>
      </c>
      <c r="I595" s="46">
        <v>27.09</v>
      </c>
      <c r="J595" s="46">
        <v>28.73</v>
      </c>
      <c r="K595" s="46">
        <v>4.72</v>
      </c>
      <c r="L595" s="46">
        <v>21.88</v>
      </c>
      <c r="M595" s="46">
        <v>18.75</v>
      </c>
      <c r="N595" s="284">
        <f t="shared" si="90"/>
        <v>17.3</v>
      </c>
      <c r="O595" s="284">
        <f t="shared" si="91"/>
        <v>17.809999999999999</v>
      </c>
      <c r="P595" s="284">
        <f t="shared" si="92"/>
        <v>23.92</v>
      </c>
      <c r="Q595" s="284">
        <f t="shared" si="93"/>
        <v>27.14</v>
      </c>
      <c r="R595" s="284">
        <f t="shared" si="94"/>
        <v>18.53</v>
      </c>
      <c r="S595" s="284">
        <f t="shared" si="95"/>
        <v>17.739999999999998</v>
      </c>
      <c r="T595" s="284">
        <f t="shared" si="96"/>
        <v>27.09</v>
      </c>
      <c r="U595" s="284">
        <f t="shared" si="97"/>
        <v>28.73</v>
      </c>
      <c r="V595" s="284">
        <f t="shared" si="98"/>
        <v>4.72</v>
      </c>
      <c r="W595" s="284">
        <f t="shared" si="99"/>
        <v>21.88</v>
      </c>
      <c r="X595" s="284">
        <f t="shared" si="100"/>
        <v>18.75</v>
      </c>
    </row>
    <row r="596" spans="2:24">
      <c r="B596" s="53">
        <v>41347.76041666649</v>
      </c>
      <c r="C596" s="46">
        <v>16.809999999999999</v>
      </c>
      <c r="D596" s="46">
        <v>18.34</v>
      </c>
      <c r="E596" s="46">
        <v>6.71</v>
      </c>
      <c r="F596" s="46">
        <v>26.34</v>
      </c>
      <c r="G596" s="46">
        <v>18.59</v>
      </c>
      <c r="H596" s="46">
        <v>17.829999999999998</v>
      </c>
      <c r="I596" s="46">
        <v>28.05</v>
      </c>
      <c r="J596" s="46">
        <v>28.81</v>
      </c>
      <c r="K596" s="46">
        <v>5.34</v>
      </c>
      <c r="L596" s="46">
        <v>22.19</v>
      </c>
      <c r="M596" s="46">
        <v>18.87</v>
      </c>
      <c r="N596" s="284">
        <f t="shared" si="90"/>
        <v>16.809999999999999</v>
      </c>
      <c r="O596" s="284">
        <f t="shared" si="91"/>
        <v>18.34</v>
      </c>
      <c r="P596" s="284">
        <f t="shared" si="92"/>
        <v>6.71</v>
      </c>
      <c r="Q596" s="284">
        <f t="shared" si="93"/>
        <v>26.34</v>
      </c>
      <c r="R596" s="284">
        <f t="shared" si="94"/>
        <v>18.59</v>
      </c>
      <c r="S596" s="284">
        <f t="shared" si="95"/>
        <v>17.829999999999998</v>
      </c>
      <c r="T596" s="284">
        <f t="shared" si="96"/>
        <v>28.05</v>
      </c>
      <c r="U596" s="284">
        <f t="shared" si="97"/>
        <v>28.81</v>
      </c>
      <c r="V596" s="284">
        <f t="shared" si="98"/>
        <v>5.34</v>
      </c>
      <c r="W596" s="284">
        <f t="shared" si="99"/>
        <v>22.19</v>
      </c>
      <c r="X596" s="284">
        <f t="shared" si="100"/>
        <v>18.87</v>
      </c>
    </row>
    <row r="597" spans="2:24">
      <c r="B597" s="53">
        <v>41347.770833333154</v>
      </c>
      <c r="C597" s="46">
        <v>16.809999999999999</v>
      </c>
      <c r="D597" s="46">
        <v>16.47</v>
      </c>
      <c r="E597" s="46">
        <v>2.82</v>
      </c>
      <c r="F597" s="46">
        <v>25.24</v>
      </c>
      <c r="G597" s="46">
        <v>18.329999999999998</v>
      </c>
      <c r="H597" s="46">
        <v>17.34</v>
      </c>
      <c r="I597" s="46">
        <v>27.72</v>
      </c>
      <c r="J597" s="46">
        <v>29.23</v>
      </c>
      <c r="K597" s="46">
        <v>5.52</v>
      </c>
      <c r="L597" s="46">
        <v>21.97</v>
      </c>
      <c r="M597" s="46">
        <v>18.79</v>
      </c>
      <c r="N597" s="284">
        <f t="shared" si="90"/>
        <v>16.809999999999999</v>
      </c>
      <c r="O597" s="284">
        <f t="shared" si="91"/>
        <v>16.47</v>
      </c>
      <c r="P597" s="284">
        <f t="shared" si="92"/>
        <v>2.82</v>
      </c>
      <c r="Q597" s="284">
        <f t="shared" si="93"/>
        <v>25.24</v>
      </c>
      <c r="R597" s="284">
        <f t="shared" si="94"/>
        <v>18.329999999999998</v>
      </c>
      <c r="S597" s="284">
        <f t="shared" si="95"/>
        <v>17.34</v>
      </c>
      <c r="T597" s="284">
        <f t="shared" si="96"/>
        <v>27.72</v>
      </c>
      <c r="U597" s="284">
        <f t="shared" si="97"/>
        <v>29.23</v>
      </c>
      <c r="V597" s="284">
        <f t="shared" si="98"/>
        <v>5.52</v>
      </c>
      <c r="W597" s="284">
        <f t="shared" si="99"/>
        <v>21.97</v>
      </c>
      <c r="X597" s="284">
        <f t="shared" si="100"/>
        <v>18.79</v>
      </c>
    </row>
    <row r="598" spans="2:24">
      <c r="B598" s="53">
        <v>41347.781249999818</v>
      </c>
      <c r="C598" s="46">
        <v>16</v>
      </c>
      <c r="D598" s="46">
        <v>15.01</v>
      </c>
      <c r="E598" s="46">
        <v>2.81</v>
      </c>
      <c r="F598" s="46">
        <v>23.39</v>
      </c>
      <c r="G598" s="46">
        <v>18.02</v>
      </c>
      <c r="H598" s="46">
        <v>16.95</v>
      </c>
      <c r="I598" s="46">
        <v>27.38</v>
      </c>
      <c r="J598" s="46">
        <v>29.3</v>
      </c>
      <c r="K598" s="46">
        <v>5.56</v>
      </c>
      <c r="L598" s="46">
        <v>22.25</v>
      </c>
      <c r="M598" s="46">
        <v>18.850000000000001</v>
      </c>
      <c r="N598" s="284">
        <f t="shared" si="90"/>
        <v>16</v>
      </c>
      <c r="O598" s="284">
        <f t="shared" si="91"/>
        <v>15.01</v>
      </c>
      <c r="P598" s="284">
        <f t="shared" si="92"/>
        <v>2.81</v>
      </c>
      <c r="Q598" s="284">
        <f t="shared" si="93"/>
        <v>23.39</v>
      </c>
      <c r="R598" s="284">
        <f t="shared" si="94"/>
        <v>18.02</v>
      </c>
      <c r="S598" s="284">
        <f t="shared" si="95"/>
        <v>16.95</v>
      </c>
      <c r="T598" s="284">
        <f t="shared" si="96"/>
        <v>27.38</v>
      </c>
      <c r="U598" s="284">
        <f t="shared" si="97"/>
        <v>29.3</v>
      </c>
      <c r="V598" s="284">
        <f t="shared" si="98"/>
        <v>5.56</v>
      </c>
      <c r="W598" s="284">
        <f t="shared" si="99"/>
        <v>22.25</v>
      </c>
      <c r="X598" s="284">
        <f t="shared" si="100"/>
        <v>18.850000000000001</v>
      </c>
    </row>
    <row r="599" spans="2:24">
      <c r="B599" s="53">
        <v>41347.791666666482</v>
      </c>
      <c r="C599" s="46">
        <v>14.89</v>
      </c>
      <c r="D599" s="46">
        <v>16.260000000000002</v>
      </c>
      <c r="E599" s="46">
        <v>2.81</v>
      </c>
      <c r="F599" s="46">
        <v>23.15</v>
      </c>
      <c r="G599" s="46">
        <v>18.62</v>
      </c>
      <c r="H599" s="46">
        <v>17.13</v>
      </c>
      <c r="I599" s="46">
        <v>27.48</v>
      </c>
      <c r="J599" s="46">
        <v>29.4</v>
      </c>
      <c r="K599" s="46">
        <v>5.68</v>
      </c>
      <c r="L599" s="46">
        <v>22.58</v>
      </c>
      <c r="M599" s="46">
        <v>19</v>
      </c>
      <c r="N599" s="284">
        <f t="shared" si="90"/>
        <v>14.89</v>
      </c>
      <c r="O599" s="284">
        <f t="shared" si="91"/>
        <v>16.260000000000002</v>
      </c>
      <c r="P599" s="284">
        <f t="shared" si="92"/>
        <v>2.81</v>
      </c>
      <c r="Q599" s="284">
        <f t="shared" si="93"/>
        <v>23.15</v>
      </c>
      <c r="R599" s="284">
        <f t="shared" si="94"/>
        <v>18.62</v>
      </c>
      <c r="S599" s="284">
        <f t="shared" si="95"/>
        <v>17.13</v>
      </c>
      <c r="T599" s="284">
        <f t="shared" si="96"/>
        <v>27.48</v>
      </c>
      <c r="U599" s="284">
        <f t="shared" si="97"/>
        <v>29.4</v>
      </c>
      <c r="V599" s="284">
        <f t="shared" si="98"/>
        <v>5.68</v>
      </c>
      <c r="W599" s="284">
        <f t="shared" si="99"/>
        <v>22.58</v>
      </c>
      <c r="X599" s="284">
        <f t="shared" si="100"/>
        <v>19</v>
      </c>
    </row>
    <row r="600" spans="2:24">
      <c r="B600" s="53">
        <v>41347.802083333147</v>
      </c>
      <c r="C600" s="46">
        <v>14.8</v>
      </c>
      <c r="D600" s="46">
        <v>17.809999999999999</v>
      </c>
      <c r="E600" s="46">
        <v>2.82</v>
      </c>
      <c r="F600" s="46">
        <v>24.91</v>
      </c>
      <c r="G600" s="46">
        <v>18.59</v>
      </c>
      <c r="H600" s="46">
        <v>17.600000000000001</v>
      </c>
      <c r="I600" s="46">
        <v>26.5</v>
      </c>
      <c r="J600" s="46">
        <v>29.51</v>
      </c>
      <c r="K600" s="46">
        <v>5.69</v>
      </c>
      <c r="L600" s="46">
        <v>22.56</v>
      </c>
      <c r="M600" s="46">
        <v>18.87</v>
      </c>
      <c r="N600" s="284">
        <f t="shared" si="90"/>
        <v>14.8</v>
      </c>
      <c r="O600" s="284">
        <f t="shared" si="91"/>
        <v>17.809999999999999</v>
      </c>
      <c r="P600" s="284">
        <f t="shared" si="92"/>
        <v>2.82</v>
      </c>
      <c r="Q600" s="284">
        <f t="shared" si="93"/>
        <v>24.91</v>
      </c>
      <c r="R600" s="284">
        <f t="shared" si="94"/>
        <v>18.59</v>
      </c>
      <c r="S600" s="284">
        <f t="shared" si="95"/>
        <v>17.600000000000001</v>
      </c>
      <c r="T600" s="284">
        <f t="shared" si="96"/>
        <v>26.5</v>
      </c>
      <c r="U600" s="284">
        <f t="shared" si="97"/>
        <v>29.51</v>
      </c>
      <c r="V600" s="284">
        <f t="shared" si="98"/>
        <v>5.69</v>
      </c>
      <c r="W600" s="284">
        <f t="shared" si="99"/>
        <v>22.56</v>
      </c>
      <c r="X600" s="284">
        <f t="shared" si="100"/>
        <v>18.87</v>
      </c>
    </row>
    <row r="601" spans="2:24">
      <c r="B601" s="53">
        <v>41347.812499999811</v>
      </c>
      <c r="C601" s="46">
        <v>13.44</v>
      </c>
      <c r="D601" s="46">
        <v>14.36</v>
      </c>
      <c r="E601" s="46">
        <v>2.84</v>
      </c>
      <c r="F601" s="46">
        <v>26</v>
      </c>
      <c r="G601" s="46">
        <v>18.53</v>
      </c>
      <c r="H601" s="46">
        <v>17.739999999999998</v>
      </c>
      <c r="I601" s="46">
        <v>27.14</v>
      </c>
      <c r="J601" s="46">
        <v>29.44</v>
      </c>
      <c r="K601" s="46">
        <v>5.69</v>
      </c>
      <c r="L601" s="46">
        <v>22</v>
      </c>
      <c r="M601" s="46">
        <v>18.690000000000001</v>
      </c>
      <c r="N601" s="284">
        <f t="shared" si="90"/>
        <v>13.44</v>
      </c>
      <c r="O601" s="284">
        <f t="shared" si="91"/>
        <v>14.36</v>
      </c>
      <c r="P601" s="284">
        <f t="shared" si="92"/>
        <v>2.84</v>
      </c>
      <c r="Q601" s="284">
        <f t="shared" si="93"/>
        <v>26</v>
      </c>
      <c r="R601" s="284">
        <f t="shared" si="94"/>
        <v>18.53</v>
      </c>
      <c r="S601" s="284">
        <f t="shared" si="95"/>
        <v>17.739999999999998</v>
      </c>
      <c r="T601" s="284">
        <f t="shared" si="96"/>
        <v>27.14</v>
      </c>
      <c r="U601" s="284">
        <f t="shared" si="97"/>
        <v>29.44</v>
      </c>
      <c r="V601" s="284">
        <f t="shared" si="98"/>
        <v>5.69</v>
      </c>
      <c r="W601" s="284">
        <f t="shared" si="99"/>
        <v>22</v>
      </c>
      <c r="X601" s="284">
        <f t="shared" si="100"/>
        <v>18.690000000000001</v>
      </c>
    </row>
    <row r="602" spans="2:24">
      <c r="B602" s="53">
        <v>41347.822916666475</v>
      </c>
      <c r="C602" s="46">
        <v>13.95</v>
      </c>
      <c r="D602" s="46">
        <v>14.16</v>
      </c>
      <c r="E602" s="46">
        <v>2.84</v>
      </c>
      <c r="F602" s="46">
        <v>26.23</v>
      </c>
      <c r="G602" s="46">
        <v>18.309999999999999</v>
      </c>
      <c r="H602" s="46">
        <v>17.75</v>
      </c>
      <c r="I602" s="46">
        <v>27.11</v>
      </c>
      <c r="J602" s="46">
        <v>29.46</v>
      </c>
      <c r="K602" s="46">
        <v>5.65</v>
      </c>
      <c r="L602" s="46">
        <v>22.1</v>
      </c>
      <c r="M602" s="46">
        <v>18.63</v>
      </c>
      <c r="N602" s="284">
        <f t="shared" si="90"/>
        <v>13.95</v>
      </c>
      <c r="O602" s="284">
        <f t="shared" si="91"/>
        <v>14.16</v>
      </c>
      <c r="P602" s="284">
        <f t="shared" si="92"/>
        <v>2.84</v>
      </c>
      <c r="Q602" s="284">
        <f t="shared" si="93"/>
        <v>26.23</v>
      </c>
      <c r="R602" s="284">
        <f t="shared" si="94"/>
        <v>18.309999999999999</v>
      </c>
      <c r="S602" s="284">
        <f t="shared" si="95"/>
        <v>17.75</v>
      </c>
      <c r="T602" s="284">
        <f t="shared" si="96"/>
        <v>27.11</v>
      </c>
      <c r="U602" s="284">
        <f t="shared" si="97"/>
        <v>29.46</v>
      </c>
      <c r="V602" s="284">
        <f t="shared" si="98"/>
        <v>5.65</v>
      </c>
      <c r="W602" s="284">
        <f t="shared" si="99"/>
        <v>22.1</v>
      </c>
      <c r="X602" s="284">
        <f t="shared" si="100"/>
        <v>18.63</v>
      </c>
    </row>
    <row r="603" spans="2:24">
      <c r="B603" s="53">
        <v>41347.833333333139</v>
      </c>
      <c r="C603" s="46">
        <v>13.95</v>
      </c>
      <c r="D603" s="46">
        <v>14.49</v>
      </c>
      <c r="E603" s="46">
        <v>2.84</v>
      </c>
      <c r="F603" s="46">
        <v>26.49</v>
      </c>
      <c r="G603" s="46">
        <v>17.88</v>
      </c>
      <c r="H603" s="46">
        <v>17.84</v>
      </c>
      <c r="I603" s="46">
        <v>26.98</v>
      </c>
      <c r="J603" s="46">
        <v>29.4</v>
      </c>
      <c r="K603" s="46">
        <v>5.62</v>
      </c>
      <c r="L603" s="46">
        <v>20.36</v>
      </c>
      <c r="M603" s="46">
        <v>18.61</v>
      </c>
      <c r="N603" s="284">
        <f t="shared" si="90"/>
        <v>13.95</v>
      </c>
      <c r="O603" s="284">
        <f t="shared" si="91"/>
        <v>14.49</v>
      </c>
      <c r="P603" s="284">
        <f t="shared" si="92"/>
        <v>2.84</v>
      </c>
      <c r="Q603" s="284">
        <f t="shared" si="93"/>
        <v>26.49</v>
      </c>
      <c r="R603" s="284">
        <f t="shared" si="94"/>
        <v>17.88</v>
      </c>
      <c r="S603" s="284">
        <f t="shared" si="95"/>
        <v>17.84</v>
      </c>
      <c r="T603" s="284">
        <f t="shared" si="96"/>
        <v>26.98</v>
      </c>
      <c r="U603" s="284">
        <f t="shared" si="97"/>
        <v>29.4</v>
      </c>
      <c r="V603" s="284">
        <f t="shared" si="98"/>
        <v>5.62</v>
      </c>
      <c r="W603" s="284">
        <f t="shared" si="99"/>
        <v>20.36</v>
      </c>
      <c r="X603" s="284">
        <f t="shared" si="100"/>
        <v>18.61</v>
      </c>
    </row>
    <row r="604" spans="2:24">
      <c r="B604" s="53">
        <v>41347.843749999804</v>
      </c>
      <c r="C604" s="46">
        <v>13.82</v>
      </c>
      <c r="D604" s="46">
        <v>15.26</v>
      </c>
      <c r="E604" s="46">
        <v>2.84</v>
      </c>
      <c r="F604" s="46">
        <v>26.82</v>
      </c>
      <c r="G604" s="46">
        <v>18.57</v>
      </c>
      <c r="H604" s="46">
        <v>17.61</v>
      </c>
      <c r="I604" s="46">
        <v>27.15</v>
      </c>
      <c r="J604" s="46">
        <v>29.36</v>
      </c>
      <c r="K604" s="46">
        <v>5.57</v>
      </c>
      <c r="L604" s="46">
        <v>17.22</v>
      </c>
      <c r="M604" s="46">
        <v>18.559999999999999</v>
      </c>
      <c r="N604" s="284">
        <f t="shared" si="90"/>
        <v>13.82</v>
      </c>
      <c r="O604" s="284">
        <f t="shared" si="91"/>
        <v>15.26</v>
      </c>
      <c r="P604" s="284">
        <f t="shared" si="92"/>
        <v>2.84</v>
      </c>
      <c r="Q604" s="284">
        <f t="shared" si="93"/>
        <v>26.82</v>
      </c>
      <c r="R604" s="284">
        <f t="shared" si="94"/>
        <v>18.57</v>
      </c>
      <c r="S604" s="284">
        <f t="shared" si="95"/>
        <v>17.61</v>
      </c>
      <c r="T604" s="284">
        <f t="shared" si="96"/>
        <v>27.15</v>
      </c>
      <c r="U604" s="284">
        <f t="shared" si="97"/>
        <v>29.36</v>
      </c>
      <c r="V604" s="284">
        <f t="shared" si="98"/>
        <v>5.57</v>
      </c>
      <c r="W604" s="284">
        <f t="shared" si="99"/>
        <v>17.22</v>
      </c>
      <c r="X604" s="284">
        <f t="shared" si="100"/>
        <v>18.559999999999999</v>
      </c>
    </row>
    <row r="605" spans="2:24">
      <c r="B605" s="53">
        <v>41347.854166666468</v>
      </c>
      <c r="C605" s="46">
        <v>14.05</v>
      </c>
      <c r="D605" s="46">
        <v>15.08</v>
      </c>
      <c r="E605" s="46">
        <v>2.85</v>
      </c>
      <c r="F605" s="46">
        <v>27.11</v>
      </c>
      <c r="G605" s="46">
        <v>20.37</v>
      </c>
      <c r="H605" s="46">
        <v>17.95</v>
      </c>
      <c r="I605" s="46">
        <v>27.18</v>
      </c>
      <c r="J605" s="46">
        <v>29.38</v>
      </c>
      <c r="K605" s="46">
        <v>5.62</v>
      </c>
      <c r="L605" s="46">
        <v>16.62</v>
      </c>
      <c r="M605" s="46">
        <v>18.350000000000001</v>
      </c>
      <c r="N605" s="284">
        <f t="shared" si="90"/>
        <v>14.05</v>
      </c>
      <c r="O605" s="284">
        <f t="shared" si="91"/>
        <v>15.08</v>
      </c>
      <c r="P605" s="284">
        <f t="shared" si="92"/>
        <v>2.85</v>
      </c>
      <c r="Q605" s="284">
        <f t="shared" si="93"/>
        <v>27.11</v>
      </c>
      <c r="R605" s="284">
        <f t="shared" si="94"/>
        <v>20.37</v>
      </c>
      <c r="S605" s="284">
        <f t="shared" si="95"/>
        <v>17.95</v>
      </c>
      <c r="T605" s="284">
        <f t="shared" si="96"/>
        <v>27.18</v>
      </c>
      <c r="U605" s="284">
        <f t="shared" si="97"/>
        <v>29.38</v>
      </c>
      <c r="V605" s="284">
        <f t="shared" si="98"/>
        <v>5.62</v>
      </c>
      <c r="W605" s="284">
        <f t="shared" si="99"/>
        <v>16.62</v>
      </c>
      <c r="X605" s="284">
        <f t="shared" si="100"/>
        <v>18.350000000000001</v>
      </c>
    </row>
    <row r="606" spans="2:24">
      <c r="B606" s="53">
        <v>41347.864583333132</v>
      </c>
      <c r="C606" s="46">
        <v>14.3</v>
      </c>
      <c r="D606" s="46">
        <v>15.75</v>
      </c>
      <c r="E606" s="46">
        <v>2.86</v>
      </c>
      <c r="F606" s="46">
        <v>27.59</v>
      </c>
      <c r="G606" s="46">
        <v>20.64</v>
      </c>
      <c r="H606" s="46">
        <v>18.45</v>
      </c>
      <c r="I606" s="46">
        <v>26.5</v>
      </c>
      <c r="J606" s="46">
        <v>29.14</v>
      </c>
      <c r="K606" s="46">
        <v>5.62</v>
      </c>
      <c r="L606" s="46">
        <v>16.46</v>
      </c>
      <c r="M606" s="46">
        <v>18.25</v>
      </c>
      <c r="N606" s="284">
        <f t="shared" si="90"/>
        <v>14.3</v>
      </c>
      <c r="O606" s="284">
        <f t="shared" si="91"/>
        <v>15.75</v>
      </c>
      <c r="P606" s="284">
        <f t="shared" si="92"/>
        <v>2.86</v>
      </c>
      <c r="Q606" s="284">
        <f t="shared" si="93"/>
        <v>27.59</v>
      </c>
      <c r="R606" s="284">
        <f t="shared" si="94"/>
        <v>20.64</v>
      </c>
      <c r="S606" s="284">
        <f t="shared" si="95"/>
        <v>18.45</v>
      </c>
      <c r="T606" s="284">
        <f t="shared" si="96"/>
        <v>26.5</v>
      </c>
      <c r="U606" s="284">
        <f t="shared" si="97"/>
        <v>29.14</v>
      </c>
      <c r="V606" s="284">
        <f t="shared" si="98"/>
        <v>5.62</v>
      </c>
      <c r="W606" s="284">
        <f t="shared" si="99"/>
        <v>16.46</v>
      </c>
      <c r="X606" s="284">
        <f t="shared" si="100"/>
        <v>18.25</v>
      </c>
    </row>
    <row r="607" spans="2:24">
      <c r="B607" s="53">
        <v>41347.874999999796</v>
      </c>
      <c r="C607" s="46">
        <v>14.41</v>
      </c>
      <c r="D607" s="46">
        <v>17.21</v>
      </c>
      <c r="E607" s="46">
        <v>2.87</v>
      </c>
      <c r="F607" s="46">
        <v>27.74</v>
      </c>
      <c r="G607" s="46">
        <v>20.6</v>
      </c>
      <c r="H607" s="46">
        <v>18.28</v>
      </c>
      <c r="I607" s="46">
        <v>26.22</v>
      </c>
      <c r="J607" s="46">
        <v>29.35</v>
      </c>
      <c r="K607" s="46">
        <v>6.9</v>
      </c>
      <c r="L607" s="46">
        <v>16.600000000000001</v>
      </c>
      <c r="M607" s="46">
        <v>18.09</v>
      </c>
      <c r="N607" s="284">
        <f t="shared" si="90"/>
        <v>14.41</v>
      </c>
      <c r="O607" s="284">
        <f t="shared" si="91"/>
        <v>17.21</v>
      </c>
      <c r="P607" s="284">
        <f t="shared" si="92"/>
        <v>2.87</v>
      </c>
      <c r="Q607" s="284">
        <f t="shared" si="93"/>
        <v>27.74</v>
      </c>
      <c r="R607" s="284">
        <f t="shared" si="94"/>
        <v>20.6</v>
      </c>
      <c r="S607" s="284">
        <f t="shared" si="95"/>
        <v>18.28</v>
      </c>
      <c r="T607" s="284">
        <f t="shared" si="96"/>
        <v>26.22</v>
      </c>
      <c r="U607" s="284">
        <f t="shared" si="97"/>
        <v>29.35</v>
      </c>
      <c r="V607" s="284">
        <f t="shared" si="98"/>
        <v>6.9</v>
      </c>
      <c r="W607" s="284">
        <f t="shared" si="99"/>
        <v>16.600000000000001</v>
      </c>
      <c r="X607" s="284">
        <f t="shared" si="100"/>
        <v>18.09</v>
      </c>
    </row>
    <row r="608" spans="2:24">
      <c r="B608" s="53">
        <v>41347.885416666461</v>
      </c>
      <c r="C608" s="46">
        <v>14.74</v>
      </c>
      <c r="D608" s="46">
        <v>16.260000000000002</v>
      </c>
      <c r="E608" s="46">
        <v>2.86</v>
      </c>
      <c r="F608" s="46">
        <v>27.37</v>
      </c>
      <c r="G608" s="46">
        <v>21.15</v>
      </c>
      <c r="H608" s="46">
        <v>18.02</v>
      </c>
      <c r="I608" s="46">
        <v>26.21</v>
      </c>
      <c r="J608" s="46">
        <v>29.37</v>
      </c>
      <c r="K608" s="46">
        <v>7.56</v>
      </c>
      <c r="L608" s="46">
        <v>16.55</v>
      </c>
      <c r="M608" s="46">
        <v>18.02</v>
      </c>
      <c r="N608" s="284">
        <f t="shared" si="90"/>
        <v>14.74</v>
      </c>
      <c r="O608" s="284">
        <f t="shared" si="91"/>
        <v>16.260000000000002</v>
      </c>
      <c r="P608" s="284">
        <f t="shared" si="92"/>
        <v>2.86</v>
      </c>
      <c r="Q608" s="284">
        <f t="shared" si="93"/>
        <v>27.37</v>
      </c>
      <c r="R608" s="284">
        <f t="shared" si="94"/>
        <v>21.15</v>
      </c>
      <c r="S608" s="284">
        <f t="shared" si="95"/>
        <v>18.02</v>
      </c>
      <c r="T608" s="284">
        <f t="shared" si="96"/>
        <v>26.21</v>
      </c>
      <c r="U608" s="284">
        <f t="shared" si="97"/>
        <v>29.37</v>
      </c>
      <c r="V608" s="284">
        <f t="shared" si="98"/>
        <v>7.56</v>
      </c>
      <c r="W608" s="284">
        <f t="shared" si="99"/>
        <v>16.55</v>
      </c>
      <c r="X608" s="284">
        <f t="shared" si="100"/>
        <v>18.02</v>
      </c>
    </row>
    <row r="609" spans="2:32">
      <c r="B609" s="53">
        <v>41347.895833333125</v>
      </c>
      <c r="C609" s="46">
        <v>16.04</v>
      </c>
      <c r="D609" s="46">
        <v>15.22</v>
      </c>
      <c r="E609" s="46">
        <v>5.1100000000000003</v>
      </c>
      <c r="F609" s="46">
        <v>27.31</v>
      </c>
      <c r="G609" s="46">
        <v>21.35</v>
      </c>
      <c r="H609" s="46">
        <v>18.22</v>
      </c>
      <c r="I609" s="46">
        <v>26.16</v>
      </c>
      <c r="J609" s="46">
        <v>29.31</v>
      </c>
      <c r="K609" s="46">
        <v>8.76</v>
      </c>
      <c r="L609" s="46">
        <v>16.53</v>
      </c>
      <c r="M609" s="46">
        <v>17.73</v>
      </c>
      <c r="N609" s="284">
        <f t="shared" si="90"/>
        <v>16.04</v>
      </c>
      <c r="O609" s="284">
        <f t="shared" si="91"/>
        <v>15.22</v>
      </c>
      <c r="P609" s="284">
        <f t="shared" si="92"/>
        <v>5.1100000000000003</v>
      </c>
      <c r="Q609" s="284">
        <f t="shared" si="93"/>
        <v>27.31</v>
      </c>
      <c r="R609" s="284">
        <f t="shared" si="94"/>
        <v>21.35</v>
      </c>
      <c r="S609" s="284">
        <f t="shared" si="95"/>
        <v>18.22</v>
      </c>
      <c r="T609" s="284">
        <f t="shared" si="96"/>
        <v>26.16</v>
      </c>
      <c r="U609" s="284">
        <f t="shared" si="97"/>
        <v>29.31</v>
      </c>
      <c r="V609" s="284">
        <f t="shared" si="98"/>
        <v>8.76</v>
      </c>
      <c r="W609" s="284">
        <f t="shared" si="99"/>
        <v>16.53</v>
      </c>
      <c r="X609" s="284">
        <f t="shared" si="100"/>
        <v>17.73</v>
      </c>
    </row>
    <row r="610" spans="2:32">
      <c r="B610" s="53">
        <v>41347.906249999789</v>
      </c>
      <c r="C610" s="46">
        <v>16.02</v>
      </c>
      <c r="D610" s="46">
        <v>16.52</v>
      </c>
      <c r="E610" s="46">
        <v>6.2</v>
      </c>
      <c r="F610" s="46">
        <v>27.46</v>
      </c>
      <c r="G610" s="46">
        <v>20.96</v>
      </c>
      <c r="H610" s="46">
        <v>18.61</v>
      </c>
      <c r="I610" s="46">
        <v>26.45</v>
      </c>
      <c r="J610" s="46">
        <v>29.33</v>
      </c>
      <c r="K610" s="46">
        <v>9.65</v>
      </c>
      <c r="L610" s="46">
        <v>16.63</v>
      </c>
      <c r="M610" s="46">
        <v>17.29</v>
      </c>
      <c r="N610" s="284">
        <f t="shared" si="90"/>
        <v>16.02</v>
      </c>
      <c r="O610" s="284">
        <f t="shared" si="91"/>
        <v>16.52</v>
      </c>
      <c r="P610" s="284">
        <f t="shared" si="92"/>
        <v>6.2</v>
      </c>
      <c r="Q610" s="284">
        <f t="shared" si="93"/>
        <v>27.46</v>
      </c>
      <c r="R610" s="284">
        <f t="shared" si="94"/>
        <v>20.96</v>
      </c>
      <c r="S610" s="284">
        <f t="shared" si="95"/>
        <v>18.61</v>
      </c>
      <c r="T610" s="284">
        <f t="shared" si="96"/>
        <v>26.45</v>
      </c>
      <c r="U610" s="284">
        <f t="shared" si="97"/>
        <v>29.33</v>
      </c>
      <c r="V610" s="284">
        <f t="shared" si="98"/>
        <v>9.65</v>
      </c>
      <c r="W610" s="284">
        <f t="shared" si="99"/>
        <v>16.63</v>
      </c>
      <c r="X610" s="284">
        <f t="shared" si="100"/>
        <v>17.29</v>
      </c>
    </row>
    <row r="611" spans="2:32">
      <c r="B611" s="53">
        <v>41347.916666666453</v>
      </c>
      <c r="C611" s="46">
        <v>16.12</v>
      </c>
      <c r="D611" s="46">
        <v>16.77</v>
      </c>
      <c r="E611" s="46">
        <v>6.23</v>
      </c>
      <c r="F611" s="46">
        <v>27.94</v>
      </c>
      <c r="G611" s="46">
        <v>20.53</v>
      </c>
      <c r="H611" s="46">
        <v>18.64</v>
      </c>
      <c r="I611" s="46">
        <v>26.49</v>
      </c>
      <c r="J611" s="46">
        <v>29.27</v>
      </c>
      <c r="K611" s="46">
        <v>12.07</v>
      </c>
      <c r="L611" s="46">
        <v>16.420000000000002</v>
      </c>
      <c r="M611" s="46">
        <v>17.010000000000002</v>
      </c>
      <c r="N611" s="284">
        <f t="shared" si="90"/>
        <v>16.12</v>
      </c>
      <c r="O611" s="284">
        <f t="shared" si="91"/>
        <v>16.77</v>
      </c>
      <c r="P611" s="284">
        <f t="shared" si="92"/>
        <v>6.23</v>
      </c>
      <c r="Q611" s="284">
        <f t="shared" si="93"/>
        <v>27.94</v>
      </c>
      <c r="R611" s="284">
        <f t="shared" si="94"/>
        <v>20.53</v>
      </c>
      <c r="S611" s="284">
        <f t="shared" si="95"/>
        <v>18.64</v>
      </c>
      <c r="T611" s="284">
        <f t="shared" si="96"/>
        <v>26.49</v>
      </c>
      <c r="U611" s="284">
        <f t="shared" si="97"/>
        <v>29.27</v>
      </c>
      <c r="V611" s="284">
        <f t="shared" si="98"/>
        <v>12.07</v>
      </c>
      <c r="W611" s="284">
        <f t="shared" si="99"/>
        <v>16.420000000000002</v>
      </c>
      <c r="X611" s="284">
        <f t="shared" si="100"/>
        <v>17.010000000000002</v>
      </c>
    </row>
    <row r="612" spans="2:32">
      <c r="B612" s="53">
        <v>41347.927083333117</v>
      </c>
      <c r="C612" s="46">
        <v>16.62</v>
      </c>
      <c r="D612" s="46">
        <v>17.149999999999999</v>
      </c>
      <c r="E612" s="46">
        <v>6.25</v>
      </c>
      <c r="F612" s="46">
        <v>28.14</v>
      </c>
      <c r="G612" s="46">
        <v>21.65</v>
      </c>
      <c r="H612" s="46">
        <v>18.37</v>
      </c>
      <c r="I612" s="46">
        <v>26.72</v>
      </c>
      <c r="J612" s="46">
        <v>29.26</v>
      </c>
      <c r="K612" s="46">
        <v>12.53</v>
      </c>
      <c r="L612" s="46">
        <v>16.53</v>
      </c>
      <c r="M612" s="46">
        <v>16.53</v>
      </c>
      <c r="N612" s="284">
        <f t="shared" si="90"/>
        <v>16.62</v>
      </c>
      <c r="O612" s="284">
        <f t="shared" si="91"/>
        <v>17.149999999999999</v>
      </c>
      <c r="P612" s="284">
        <f t="shared" si="92"/>
        <v>6.25</v>
      </c>
      <c r="Q612" s="284">
        <f t="shared" si="93"/>
        <v>28.14</v>
      </c>
      <c r="R612" s="284">
        <f t="shared" si="94"/>
        <v>21.65</v>
      </c>
      <c r="S612" s="284">
        <f t="shared" si="95"/>
        <v>18.37</v>
      </c>
      <c r="T612" s="284">
        <f t="shared" si="96"/>
        <v>26.72</v>
      </c>
      <c r="U612" s="284">
        <f t="shared" si="97"/>
        <v>29.26</v>
      </c>
      <c r="V612" s="284">
        <f t="shared" si="98"/>
        <v>12.53</v>
      </c>
      <c r="W612" s="284">
        <f t="shared" si="99"/>
        <v>16.53</v>
      </c>
      <c r="X612" s="284">
        <f t="shared" si="100"/>
        <v>16.53</v>
      </c>
    </row>
    <row r="613" spans="2:32">
      <c r="B613" s="53">
        <v>41347.937499999782</v>
      </c>
      <c r="C613" s="46">
        <v>16.100000000000001</v>
      </c>
      <c r="D613" s="46">
        <v>18.48</v>
      </c>
      <c r="E613" s="46">
        <v>6.28</v>
      </c>
      <c r="F613" s="46">
        <v>28.31</v>
      </c>
      <c r="G613" s="46">
        <v>21.34</v>
      </c>
      <c r="H613" s="46">
        <v>17.78</v>
      </c>
      <c r="I613" s="46">
        <v>27.5</v>
      </c>
      <c r="J613" s="46">
        <v>29.19</v>
      </c>
      <c r="K613" s="46">
        <v>14.27</v>
      </c>
      <c r="L613" s="46">
        <v>16.47</v>
      </c>
      <c r="M613" s="46">
        <v>15.36</v>
      </c>
      <c r="N613" s="284">
        <f t="shared" si="90"/>
        <v>16.100000000000001</v>
      </c>
      <c r="O613" s="284">
        <f t="shared" si="91"/>
        <v>18.48</v>
      </c>
      <c r="P613" s="284">
        <f t="shared" si="92"/>
        <v>6.28</v>
      </c>
      <c r="Q613" s="284">
        <f t="shared" si="93"/>
        <v>28.31</v>
      </c>
      <c r="R613" s="284">
        <f t="shared" si="94"/>
        <v>21.34</v>
      </c>
      <c r="S613" s="284">
        <f t="shared" si="95"/>
        <v>17.78</v>
      </c>
      <c r="T613" s="284">
        <f t="shared" si="96"/>
        <v>27.5</v>
      </c>
      <c r="U613" s="284">
        <f t="shared" si="97"/>
        <v>29.19</v>
      </c>
      <c r="V613" s="284">
        <f t="shared" si="98"/>
        <v>14.27</v>
      </c>
      <c r="W613" s="284">
        <f t="shared" si="99"/>
        <v>16.47</v>
      </c>
      <c r="X613" s="284">
        <f t="shared" si="100"/>
        <v>15.36</v>
      </c>
    </row>
    <row r="614" spans="2:32">
      <c r="B614" s="53">
        <v>41347.947916666446</v>
      </c>
      <c r="C614" s="46">
        <v>16.5</v>
      </c>
      <c r="D614" s="46">
        <v>18.96</v>
      </c>
      <c r="E614" s="46">
        <v>15.5</v>
      </c>
      <c r="F614" s="46">
        <v>28.99</v>
      </c>
      <c r="G614" s="46">
        <v>21.26</v>
      </c>
      <c r="H614" s="46">
        <v>17.75</v>
      </c>
      <c r="I614" s="46">
        <v>25.95</v>
      </c>
      <c r="J614" s="46">
        <v>29.13</v>
      </c>
      <c r="K614" s="46">
        <v>15.87</v>
      </c>
      <c r="L614" s="46">
        <v>16.329999999999998</v>
      </c>
      <c r="M614" s="46">
        <v>14.68</v>
      </c>
      <c r="N614" s="284">
        <f t="shared" si="90"/>
        <v>16.5</v>
      </c>
      <c r="O614" s="284">
        <f t="shared" si="91"/>
        <v>18.96</v>
      </c>
      <c r="P614" s="284">
        <f t="shared" si="92"/>
        <v>15.5</v>
      </c>
      <c r="Q614" s="284">
        <f t="shared" si="93"/>
        <v>28.99</v>
      </c>
      <c r="R614" s="284">
        <f t="shared" si="94"/>
        <v>21.26</v>
      </c>
      <c r="S614" s="284">
        <f t="shared" si="95"/>
        <v>17.75</v>
      </c>
      <c r="T614" s="284">
        <f t="shared" si="96"/>
        <v>25.95</v>
      </c>
      <c r="U614" s="284">
        <f t="shared" si="97"/>
        <v>29.13</v>
      </c>
      <c r="V614" s="284">
        <f t="shared" si="98"/>
        <v>15.87</v>
      </c>
      <c r="W614" s="284">
        <f t="shared" si="99"/>
        <v>16.329999999999998</v>
      </c>
      <c r="X614" s="284">
        <f t="shared" si="100"/>
        <v>14.68</v>
      </c>
    </row>
    <row r="615" spans="2:32">
      <c r="B615" s="53">
        <v>41347.95833333311</v>
      </c>
      <c r="C615" s="46">
        <v>16.79</v>
      </c>
      <c r="D615" s="46">
        <v>18.77</v>
      </c>
      <c r="E615" s="46">
        <v>23.47</v>
      </c>
      <c r="F615" s="46">
        <v>28.87</v>
      </c>
      <c r="G615" s="46">
        <v>21.5</v>
      </c>
      <c r="H615" s="46">
        <v>18.2</v>
      </c>
      <c r="I615" s="46">
        <v>25.55</v>
      </c>
      <c r="J615" s="46">
        <v>29.17</v>
      </c>
      <c r="K615" s="46">
        <v>17.22</v>
      </c>
      <c r="L615" s="46">
        <v>16.59</v>
      </c>
      <c r="M615" s="46">
        <v>14.25</v>
      </c>
      <c r="N615" s="284">
        <f t="shared" si="90"/>
        <v>16.79</v>
      </c>
      <c r="O615" s="284">
        <f t="shared" si="91"/>
        <v>18.77</v>
      </c>
      <c r="P615" s="284">
        <f t="shared" si="92"/>
        <v>23.47</v>
      </c>
      <c r="Q615" s="284">
        <f t="shared" si="93"/>
        <v>28.87</v>
      </c>
      <c r="R615" s="284">
        <f t="shared" si="94"/>
        <v>21.5</v>
      </c>
      <c r="S615" s="284">
        <f t="shared" si="95"/>
        <v>18.2</v>
      </c>
      <c r="T615" s="284">
        <f t="shared" si="96"/>
        <v>25.55</v>
      </c>
      <c r="U615" s="284">
        <f t="shared" si="97"/>
        <v>29.17</v>
      </c>
      <c r="V615" s="284">
        <f t="shared" si="98"/>
        <v>17.22</v>
      </c>
      <c r="W615" s="284">
        <f t="shared" si="99"/>
        <v>16.59</v>
      </c>
      <c r="X615" s="284">
        <f t="shared" si="100"/>
        <v>14.25</v>
      </c>
    </row>
    <row r="616" spans="2:32">
      <c r="B616" s="53">
        <v>41347.968749999774</v>
      </c>
      <c r="C616" s="46">
        <v>16.71</v>
      </c>
      <c r="D616" s="46">
        <v>18.02</v>
      </c>
      <c r="E616" s="46">
        <v>23.55</v>
      </c>
      <c r="F616" s="46">
        <v>28.66</v>
      </c>
      <c r="G616" s="46">
        <v>21.24</v>
      </c>
      <c r="H616" s="46">
        <v>18.2</v>
      </c>
      <c r="I616" s="46">
        <v>24.3</v>
      </c>
      <c r="J616" s="46">
        <v>29.1</v>
      </c>
      <c r="K616" s="46">
        <v>18</v>
      </c>
      <c r="L616" s="46">
        <v>18.07</v>
      </c>
      <c r="M616" s="46">
        <v>13.62</v>
      </c>
      <c r="N616" s="284">
        <f t="shared" si="90"/>
        <v>16.71</v>
      </c>
      <c r="O616" s="284">
        <f t="shared" si="91"/>
        <v>18.02</v>
      </c>
      <c r="P616" s="284">
        <f t="shared" si="92"/>
        <v>23.55</v>
      </c>
      <c r="Q616" s="284">
        <f t="shared" si="93"/>
        <v>28.66</v>
      </c>
      <c r="R616" s="284">
        <f t="shared" si="94"/>
        <v>21.24</v>
      </c>
      <c r="S616" s="284">
        <f t="shared" si="95"/>
        <v>18.2</v>
      </c>
      <c r="T616" s="284">
        <f t="shared" si="96"/>
        <v>24.3</v>
      </c>
      <c r="U616" s="284">
        <f t="shared" si="97"/>
        <v>29.1</v>
      </c>
      <c r="V616" s="284">
        <f t="shared" si="98"/>
        <v>18</v>
      </c>
      <c r="W616" s="284">
        <f t="shared" si="99"/>
        <v>18.07</v>
      </c>
      <c r="X616" s="284">
        <f t="shared" si="100"/>
        <v>13.62</v>
      </c>
    </row>
    <row r="617" spans="2:32">
      <c r="B617" s="53">
        <v>41347.979166666439</v>
      </c>
      <c r="C617" s="46">
        <v>17.010000000000002</v>
      </c>
      <c r="D617" s="46">
        <v>18.809999999999999</v>
      </c>
      <c r="E617" s="46">
        <v>23.52</v>
      </c>
      <c r="F617" s="46">
        <v>28.62</v>
      </c>
      <c r="G617" s="46">
        <v>21.96</v>
      </c>
      <c r="H617" s="46">
        <v>18.059999999999999</v>
      </c>
      <c r="I617" s="46">
        <v>25.83</v>
      </c>
      <c r="J617" s="46">
        <v>29.24</v>
      </c>
      <c r="K617" s="46">
        <v>44.43</v>
      </c>
      <c r="L617" s="46">
        <v>18.149999999999999</v>
      </c>
      <c r="M617" s="46">
        <v>12.88</v>
      </c>
      <c r="N617" s="284">
        <f t="shared" si="90"/>
        <v>17.010000000000002</v>
      </c>
      <c r="O617" s="284">
        <f t="shared" si="91"/>
        <v>18.809999999999999</v>
      </c>
      <c r="P617" s="284">
        <f t="shared" si="92"/>
        <v>23.52</v>
      </c>
      <c r="Q617" s="284">
        <f t="shared" si="93"/>
        <v>28.62</v>
      </c>
      <c r="R617" s="284">
        <f t="shared" si="94"/>
        <v>21.96</v>
      </c>
      <c r="S617" s="284">
        <f t="shared" si="95"/>
        <v>18.059999999999999</v>
      </c>
      <c r="T617" s="284">
        <f t="shared" si="96"/>
        <v>25.83</v>
      </c>
      <c r="U617" s="284">
        <f t="shared" si="97"/>
        <v>29.24</v>
      </c>
      <c r="V617" s="284">
        <f t="shared" si="98"/>
        <v>44.43</v>
      </c>
      <c r="W617" s="284">
        <f t="shared" si="99"/>
        <v>18.149999999999999</v>
      </c>
      <c r="X617" s="284">
        <f t="shared" si="100"/>
        <v>12.88</v>
      </c>
    </row>
    <row r="618" spans="2:32">
      <c r="B618" s="53">
        <v>41347.989583333103</v>
      </c>
      <c r="C618" s="46">
        <v>16.920000000000002</v>
      </c>
      <c r="D618" s="46">
        <v>18.07</v>
      </c>
      <c r="E618" s="46">
        <v>23.88</v>
      </c>
      <c r="F618" s="46">
        <v>28.62</v>
      </c>
      <c r="G618" s="46">
        <v>22.38</v>
      </c>
      <c r="H618" s="46">
        <v>17.64</v>
      </c>
      <c r="I618" s="46">
        <v>27.16</v>
      </c>
      <c r="J618" s="46">
        <v>29.33</v>
      </c>
      <c r="K618" s="46">
        <v>47.26</v>
      </c>
      <c r="L618" s="46">
        <v>18.100000000000001</v>
      </c>
      <c r="M618" s="46">
        <v>12.42</v>
      </c>
      <c r="N618" s="284">
        <f t="shared" si="90"/>
        <v>16.920000000000002</v>
      </c>
      <c r="O618" s="284">
        <f t="shared" si="91"/>
        <v>18.07</v>
      </c>
      <c r="P618" s="284">
        <f t="shared" si="92"/>
        <v>23.88</v>
      </c>
      <c r="Q618" s="284">
        <f t="shared" si="93"/>
        <v>28.62</v>
      </c>
      <c r="R618" s="284">
        <f t="shared" si="94"/>
        <v>22.38</v>
      </c>
      <c r="S618" s="284">
        <f t="shared" si="95"/>
        <v>17.64</v>
      </c>
      <c r="T618" s="284">
        <f t="shared" si="96"/>
        <v>27.16</v>
      </c>
      <c r="U618" s="284">
        <f t="shared" si="97"/>
        <v>29.33</v>
      </c>
      <c r="V618" s="284">
        <f t="shared" si="98"/>
        <v>47.26</v>
      </c>
      <c r="W618" s="284">
        <f t="shared" si="99"/>
        <v>18.100000000000001</v>
      </c>
      <c r="X618" s="284">
        <f t="shared" si="100"/>
        <v>12.42</v>
      </c>
    </row>
    <row r="619" spans="2:32">
      <c r="B619" s="53">
        <v>41347.999999999767</v>
      </c>
      <c r="C619" s="46">
        <v>16.27</v>
      </c>
      <c r="D619" s="46">
        <v>17.940000000000001</v>
      </c>
      <c r="E619" s="46">
        <v>23.85</v>
      </c>
      <c r="F619" s="46">
        <v>28.88</v>
      </c>
      <c r="G619" s="46">
        <v>22.66</v>
      </c>
      <c r="H619" s="46">
        <v>17.68</v>
      </c>
      <c r="I619" s="46">
        <v>26.98</v>
      </c>
      <c r="J619" s="46">
        <v>29.24</v>
      </c>
      <c r="K619" s="46">
        <v>36.369999999999997</v>
      </c>
      <c r="L619" s="46">
        <v>18.37</v>
      </c>
      <c r="M619" s="46">
        <v>11.95</v>
      </c>
      <c r="N619" s="284">
        <f t="shared" si="90"/>
        <v>16.27</v>
      </c>
      <c r="O619" s="284">
        <f t="shared" si="91"/>
        <v>17.940000000000001</v>
      </c>
      <c r="P619" s="284">
        <f t="shared" si="92"/>
        <v>23.85</v>
      </c>
      <c r="Q619" s="284">
        <f t="shared" si="93"/>
        <v>28.88</v>
      </c>
      <c r="R619" s="284">
        <f t="shared" si="94"/>
        <v>22.66</v>
      </c>
      <c r="S619" s="284">
        <f t="shared" si="95"/>
        <v>17.68</v>
      </c>
      <c r="T619" s="284">
        <f t="shared" si="96"/>
        <v>26.98</v>
      </c>
      <c r="U619" s="284">
        <f t="shared" si="97"/>
        <v>29.24</v>
      </c>
      <c r="V619" s="284">
        <f t="shared" si="98"/>
        <v>36.369999999999997</v>
      </c>
      <c r="W619" s="284">
        <f t="shared" si="99"/>
        <v>18.37</v>
      </c>
      <c r="X619" s="284">
        <f t="shared" si="100"/>
        <v>11.95</v>
      </c>
    </row>
    <row r="622" spans="2:32">
      <c r="B622" s="11" t="s">
        <v>282</v>
      </c>
    </row>
    <row r="623" spans="2:32">
      <c r="R623" s="284" t="s">
        <v>848</v>
      </c>
      <c r="S623" s="284" t="s">
        <v>54</v>
      </c>
      <c r="T623" s="284" t="s">
        <v>854</v>
      </c>
      <c r="U623" s="284" t="s">
        <v>861</v>
      </c>
      <c r="V623" s="284" t="s">
        <v>148</v>
      </c>
      <c r="W623" s="284" t="s">
        <v>153</v>
      </c>
      <c r="X623" s="284" t="s">
        <v>154</v>
      </c>
      <c r="Y623" s="284" t="s">
        <v>902</v>
      </c>
      <c r="Z623" s="284" t="s">
        <v>185</v>
      </c>
      <c r="AA623" s="284" t="s">
        <v>903</v>
      </c>
      <c r="AB623" s="284" t="s">
        <v>206</v>
      </c>
      <c r="AC623" s="284" t="s">
        <v>874</v>
      </c>
      <c r="AD623" s="284" t="s">
        <v>866</v>
      </c>
      <c r="AE623" s="284" t="s">
        <v>241</v>
      </c>
      <c r="AF623" s="284" t="s">
        <v>249</v>
      </c>
    </row>
    <row r="624" spans="2:32" ht="24.75" customHeight="1">
      <c r="B624" s="262" t="s">
        <v>278</v>
      </c>
      <c r="C624" s="216" t="s">
        <v>848</v>
      </c>
      <c r="D624" s="216" t="s">
        <v>54</v>
      </c>
      <c r="E624" s="216" t="s">
        <v>854</v>
      </c>
      <c r="F624" s="216" t="s">
        <v>861</v>
      </c>
      <c r="G624" s="216" t="s">
        <v>148</v>
      </c>
      <c r="H624" s="216" t="s">
        <v>153</v>
      </c>
      <c r="I624" s="216" t="s">
        <v>154</v>
      </c>
      <c r="J624" s="216" t="s">
        <v>902</v>
      </c>
      <c r="K624" s="216" t="s">
        <v>185</v>
      </c>
      <c r="L624" s="216" t="s">
        <v>903</v>
      </c>
      <c r="M624" s="216" t="s">
        <v>206</v>
      </c>
      <c r="N624" s="216" t="s">
        <v>874</v>
      </c>
      <c r="O624" s="216" t="s">
        <v>866</v>
      </c>
      <c r="P624" s="216" t="s">
        <v>241</v>
      </c>
      <c r="Q624" s="215" t="s">
        <v>249</v>
      </c>
      <c r="R624" s="284" t="b">
        <v>1</v>
      </c>
      <c r="S624" s="284" t="b">
        <v>1</v>
      </c>
      <c r="T624" s="284" t="b">
        <v>1</v>
      </c>
      <c r="U624" s="284" t="b">
        <v>1</v>
      </c>
      <c r="V624" s="284" t="b">
        <v>1</v>
      </c>
      <c r="W624" s="284" t="b">
        <v>1</v>
      </c>
      <c r="X624" s="284" t="b">
        <v>1</v>
      </c>
      <c r="Y624" s="284" t="b">
        <v>1</v>
      </c>
      <c r="Z624" s="284" t="b">
        <v>1</v>
      </c>
      <c r="AA624" s="284" t="b">
        <v>1</v>
      </c>
      <c r="AB624" s="284" t="b">
        <v>1</v>
      </c>
      <c r="AC624" s="284" t="b">
        <v>1</v>
      </c>
      <c r="AD624" s="284" t="b">
        <v>1</v>
      </c>
      <c r="AE624" s="284" t="b">
        <v>1</v>
      </c>
      <c r="AF624" s="284" t="b">
        <v>1</v>
      </c>
    </row>
    <row r="625" spans="2:32">
      <c r="B625" s="52">
        <v>41347.010416666664</v>
      </c>
      <c r="C625" s="46">
        <v>12.97</v>
      </c>
      <c r="D625" s="46">
        <v>16.420000000000002</v>
      </c>
      <c r="E625" s="46">
        <v>14.76</v>
      </c>
      <c r="F625" s="46">
        <v>12.42</v>
      </c>
      <c r="G625" s="46">
        <v>12.28</v>
      </c>
      <c r="H625" s="46">
        <v>14.33</v>
      </c>
      <c r="I625" s="46">
        <v>12.53</v>
      </c>
      <c r="J625" s="46">
        <v>15.16</v>
      </c>
      <c r="K625" s="46">
        <v>12.41</v>
      </c>
      <c r="L625" s="46">
        <v>13.53</v>
      </c>
      <c r="M625" s="46">
        <v>6.34</v>
      </c>
      <c r="N625" s="46">
        <v>11.11</v>
      </c>
      <c r="O625" s="46">
        <v>14.69</v>
      </c>
      <c r="P625" s="46">
        <v>16.97</v>
      </c>
      <c r="Q625" s="46">
        <v>13.15</v>
      </c>
      <c r="R625" s="284">
        <f>+IF(R$624,C625)</f>
        <v>12.97</v>
      </c>
      <c r="S625" s="284">
        <f t="shared" ref="S625:AF625" si="101">+IF(S$624,D625)</f>
        <v>16.420000000000002</v>
      </c>
      <c r="T625" s="284">
        <f t="shared" si="101"/>
        <v>14.76</v>
      </c>
      <c r="U625" s="284">
        <f t="shared" si="101"/>
        <v>12.42</v>
      </c>
      <c r="V625" s="284">
        <f t="shared" si="101"/>
        <v>12.28</v>
      </c>
      <c r="W625" s="284">
        <f t="shared" si="101"/>
        <v>14.33</v>
      </c>
      <c r="X625" s="284">
        <f t="shared" si="101"/>
        <v>12.53</v>
      </c>
      <c r="Y625" s="284">
        <f t="shared" si="101"/>
        <v>15.16</v>
      </c>
      <c r="Z625" s="284">
        <f t="shared" si="101"/>
        <v>12.41</v>
      </c>
      <c r="AA625" s="284">
        <f t="shared" si="101"/>
        <v>13.53</v>
      </c>
      <c r="AB625" s="284">
        <f t="shared" si="101"/>
        <v>6.34</v>
      </c>
      <c r="AC625" s="284">
        <f t="shared" si="101"/>
        <v>11.11</v>
      </c>
      <c r="AD625" s="284">
        <f t="shared" si="101"/>
        <v>14.69</v>
      </c>
      <c r="AE625" s="284">
        <f t="shared" si="101"/>
        <v>16.97</v>
      </c>
      <c r="AF625" s="284">
        <f t="shared" si="101"/>
        <v>13.15</v>
      </c>
    </row>
    <row r="626" spans="2:32">
      <c r="B626" s="53">
        <v>41347.020833333328</v>
      </c>
      <c r="C626" s="46">
        <v>13.69</v>
      </c>
      <c r="D626" s="46">
        <v>14.02</v>
      </c>
      <c r="E626" s="46">
        <v>15.58</v>
      </c>
      <c r="F626" s="46">
        <v>12.35</v>
      </c>
      <c r="G626" s="46">
        <v>12.53</v>
      </c>
      <c r="H626" s="46">
        <v>14.52</v>
      </c>
      <c r="I626" s="46">
        <v>12.13</v>
      </c>
      <c r="J626" s="46">
        <v>14.23</v>
      </c>
      <c r="K626" s="46">
        <v>13.62</v>
      </c>
      <c r="L626" s="46">
        <v>13.52</v>
      </c>
      <c r="M626" s="46">
        <v>6.18</v>
      </c>
      <c r="N626" s="46">
        <v>10.85</v>
      </c>
      <c r="O626" s="46">
        <v>15.95</v>
      </c>
      <c r="P626" s="46">
        <v>13.42</v>
      </c>
      <c r="Q626" s="46">
        <v>16.7</v>
      </c>
      <c r="R626" s="284">
        <f t="shared" ref="R626:R689" si="102">+IF(R$624,C626)</f>
        <v>13.69</v>
      </c>
      <c r="S626" s="284">
        <f t="shared" ref="S626:S689" si="103">+IF(S$624,D626)</f>
        <v>14.02</v>
      </c>
      <c r="T626" s="284">
        <f t="shared" ref="T626:T689" si="104">+IF(T$624,E626)</f>
        <v>15.58</v>
      </c>
      <c r="U626" s="284">
        <f t="shared" ref="U626:U689" si="105">+IF(U$624,F626)</f>
        <v>12.35</v>
      </c>
      <c r="V626" s="284">
        <f t="shared" ref="V626:V689" si="106">+IF(V$624,G626)</f>
        <v>12.53</v>
      </c>
      <c r="W626" s="284">
        <f t="shared" ref="W626:W689" si="107">+IF(W$624,H626)</f>
        <v>14.52</v>
      </c>
      <c r="X626" s="284">
        <f t="shared" ref="X626:X689" si="108">+IF(X$624,I626)</f>
        <v>12.13</v>
      </c>
      <c r="Y626" s="284">
        <f t="shared" ref="Y626:Y689" si="109">+IF(Y$624,J626)</f>
        <v>14.23</v>
      </c>
      <c r="Z626" s="284">
        <f t="shared" ref="Z626:Z689" si="110">+IF(Z$624,K626)</f>
        <v>13.62</v>
      </c>
      <c r="AA626" s="284">
        <f t="shared" ref="AA626:AA689" si="111">+IF(AA$624,L626)</f>
        <v>13.52</v>
      </c>
      <c r="AB626" s="284">
        <f t="shared" ref="AB626:AB689" si="112">+IF(AB$624,M626)</f>
        <v>6.18</v>
      </c>
      <c r="AC626" s="284">
        <f t="shared" ref="AC626:AC689" si="113">+IF(AC$624,N626)</f>
        <v>10.85</v>
      </c>
      <c r="AD626" s="284">
        <f t="shared" ref="AD626:AD689" si="114">+IF(AD$624,O626)</f>
        <v>15.95</v>
      </c>
      <c r="AE626" s="284">
        <f t="shared" ref="AE626:AE689" si="115">+IF(AE$624,P626)</f>
        <v>13.42</v>
      </c>
      <c r="AF626" s="284">
        <f t="shared" ref="AF626:AF689" si="116">+IF(AF$624,Q626)</f>
        <v>16.7</v>
      </c>
    </row>
    <row r="627" spans="2:32">
      <c r="B627" s="53">
        <v>41347.031249999993</v>
      </c>
      <c r="C627" s="46">
        <v>13.5</v>
      </c>
      <c r="D627" s="46">
        <v>14.29</v>
      </c>
      <c r="E627" s="46">
        <v>14.86</v>
      </c>
      <c r="F627" s="46">
        <v>12.24</v>
      </c>
      <c r="G627" s="46">
        <v>12.22</v>
      </c>
      <c r="H627" s="46">
        <v>14.43</v>
      </c>
      <c r="I627" s="46">
        <v>12.11</v>
      </c>
      <c r="J627" s="46">
        <v>13.62</v>
      </c>
      <c r="K627" s="46">
        <v>13.64</v>
      </c>
      <c r="L627" s="46">
        <v>13.26</v>
      </c>
      <c r="M627" s="46">
        <v>5.95</v>
      </c>
      <c r="N627" s="46">
        <v>10.87</v>
      </c>
      <c r="O627" s="46">
        <v>15.7</v>
      </c>
      <c r="P627" s="46">
        <v>13.29</v>
      </c>
      <c r="Q627" s="46">
        <v>16.66</v>
      </c>
      <c r="R627" s="284">
        <f t="shared" si="102"/>
        <v>13.5</v>
      </c>
      <c r="S627" s="284">
        <f t="shared" si="103"/>
        <v>14.29</v>
      </c>
      <c r="T627" s="284">
        <f t="shared" si="104"/>
        <v>14.86</v>
      </c>
      <c r="U627" s="284">
        <f t="shared" si="105"/>
        <v>12.24</v>
      </c>
      <c r="V627" s="284">
        <f t="shared" si="106"/>
        <v>12.22</v>
      </c>
      <c r="W627" s="284">
        <f t="shared" si="107"/>
        <v>14.43</v>
      </c>
      <c r="X627" s="284">
        <f t="shared" si="108"/>
        <v>12.11</v>
      </c>
      <c r="Y627" s="284">
        <f t="shared" si="109"/>
        <v>13.62</v>
      </c>
      <c r="Z627" s="284">
        <f t="shared" si="110"/>
        <v>13.64</v>
      </c>
      <c r="AA627" s="284">
        <f t="shared" si="111"/>
        <v>13.26</v>
      </c>
      <c r="AB627" s="284">
        <f t="shared" si="112"/>
        <v>5.95</v>
      </c>
      <c r="AC627" s="284">
        <f t="shared" si="113"/>
        <v>10.87</v>
      </c>
      <c r="AD627" s="284">
        <f t="shared" si="114"/>
        <v>15.7</v>
      </c>
      <c r="AE627" s="284">
        <f t="shared" si="115"/>
        <v>13.29</v>
      </c>
      <c r="AF627" s="284">
        <f t="shared" si="116"/>
        <v>16.66</v>
      </c>
    </row>
    <row r="628" spans="2:32">
      <c r="B628" s="53">
        <v>41347.041666666657</v>
      </c>
      <c r="C628" s="46">
        <v>13.4</v>
      </c>
      <c r="D628" s="46">
        <v>14.34</v>
      </c>
      <c r="E628" s="46">
        <v>14.49</v>
      </c>
      <c r="F628" s="46">
        <v>12.3</v>
      </c>
      <c r="G628" s="46">
        <v>11.63</v>
      </c>
      <c r="H628" s="46">
        <v>14.24</v>
      </c>
      <c r="I628" s="46">
        <v>12.1</v>
      </c>
      <c r="J628" s="46">
        <v>13.24</v>
      </c>
      <c r="K628" s="46">
        <v>13.69</v>
      </c>
      <c r="L628" s="46">
        <v>13.22</v>
      </c>
      <c r="M628" s="46">
        <v>5.75</v>
      </c>
      <c r="N628" s="46">
        <v>10.91</v>
      </c>
      <c r="O628" s="46">
        <v>15.98</v>
      </c>
      <c r="P628" s="46">
        <v>13.05</v>
      </c>
      <c r="Q628" s="46">
        <v>17</v>
      </c>
      <c r="R628" s="284">
        <f t="shared" si="102"/>
        <v>13.4</v>
      </c>
      <c r="S628" s="284">
        <f t="shared" si="103"/>
        <v>14.34</v>
      </c>
      <c r="T628" s="284">
        <f t="shared" si="104"/>
        <v>14.49</v>
      </c>
      <c r="U628" s="284">
        <f t="shared" si="105"/>
        <v>12.3</v>
      </c>
      <c r="V628" s="284">
        <f t="shared" si="106"/>
        <v>11.63</v>
      </c>
      <c r="W628" s="284">
        <f t="shared" si="107"/>
        <v>14.24</v>
      </c>
      <c r="X628" s="284">
        <f t="shared" si="108"/>
        <v>12.1</v>
      </c>
      <c r="Y628" s="284">
        <f t="shared" si="109"/>
        <v>13.24</v>
      </c>
      <c r="Z628" s="284">
        <f t="shared" si="110"/>
        <v>13.69</v>
      </c>
      <c r="AA628" s="284">
        <f t="shared" si="111"/>
        <v>13.22</v>
      </c>
      <c r="AB628" s="284">
        <f t="shared" si="112"/>
        <v>5.75</v>
      </c>
      <c r="AC628" s="284">
        <f t="shared" si="113"/>
        <v>10.91</v>
      </c>
      <c r="AD628" s="284">
        <f t="shared" si="114"/>
        <v>15.98</v>
      </c>
      <c r="AE628" s="284">
        <f t="shared" si="115"/>
        <v>13.05</v>
      </c>
      <c r="AF628" s="284">
        <f t="shared" si="116"/>
        <v>17</v>
      </c>
    </row>
    <row r="629" spans="2:32">
      <c r="B629" s="53">
        <v>41347.052083333321</v>
      </c>
      <c r="C629" s="46">
        <v>13.38</v>
      </c>
      <c r="D629" s="46">
        <v>14.34</v>
      </c>
      <c r="E629" s="46">
        <v>14.21</v>
      </c>
      <c r="F629" s="46">
        <v>12.43</v>
      </c>
      <c r="G629" s="46">
        <v>11.47</v>
      </c>
      <c r="H629" s="46">
        <v>14.22</v>
      </c>
      <c r="I629" s="46">
        <v>12.09</v>
      </c>
      <c r="J629" s="46">
        <v>13.49</v>
      </c>
      <c r="K629" s="46">
        <v>13.23</v>
      </c>
      <c r="L629" s="46">
        <v>13.26</v>
      </c>
      <c r="M629" s="46">
        <v>5.58</v>
      </c>
      <c r="N629" s="46">
        <v>11.03</v>
      </c>
      <c r="O629" s="46">
        <v>15.92</v>
      </c>
      <c r="P629" s="46">
        <v>13.11</v>
      </c>
      <c r="Q629" s="46">
        <v>16.89</v>
      </c>
      <c r="R629" s="284">
        <f t="shared" si="102"/>
        <v>13.38</v>
      </c>
      <c r="S629" s="284">
        <f t="shared" si="103"/>
        <v>14.34</v>
      </c>
      <c r="T629" s="284">
        <f t="shared" si="104"/>
        <v>14.21</v>
      </c>
      <c r="U629" s="284">
        <f t="shared" si="105"/>
        <v>12.43</v>
      </c>
      <c r="V629" s="284">
        <f t="shared" si="106"/>
        <v>11.47</v>
      </c>
      <c r="W629" s="284">
        <f t="shared" si="107"/>
        <v>14.22</v>
      </c>
      <c r="X629" s="284">
        <f t="shared" si="108"/>
        <v>12.09</v>
      </c>
      <c r="Y629" s="284">
        <f t="shared" si="109"/>
        <v>13.49</v>
      </c>
      <c r="Z629" s="284">
        <f t="shared" si="110"/>
        <v>13.23</v>
      </c>
      <c r="AA629" s="284">
        <f t="shared" si="111"/>
        <v>13.26</v>
      </c>
      <c r="AB629" s="284">
        <f t="shared" si="112"/>
        <v>5.58</v>
      </c>
      <c r="AC629" s="284">
        <f t="shared" si="113"/>
        <v>11.03</v>
      </c>
      <c r="AD629" s="284">
        <f t="shared" si="114"/>
        <v>15.92</v>
      </c>
      <c r="AE629" s="284">
        <f t="shared" si="115"/>
        <v>13.11</v>
      </c>
      <c r="AF629" s="284">
        <f t="shared" si="116"/>
        <v>16.89</v>
      </c>
    </row>
    <row r="630" spans="2:32">
      <c r="B630" s="53">
        <v>41347.062499999985</v>
      </c>
      <c r="C630" s="46">
        <v>13.44</v>
      </c>
      <c r="D630" s="46">
        <v>13.61</v>
      </c>
      <c r="E630" s="46">
        <v>14.33</v>
      </c>
      <c r="F630" s="46">
        <v>12.4</v>
      </c>
      <c r="G630" s="46">
        <v>11.73</v>
      </c>
      <c r="H630" s="46">
        <v>13.93</v>
      </c>
      <c r="I630" s="46">
        <v>12.16</v>
      </c>
      <c r="J630" s="46">
        <v>14.94</v>
      </c>
      <c r="K630" s="46">
        <v>12.9</v>
      </c>
      <c r="L630" s="46">
        <v>13.43</v>
      </c>
      <c r="M630" s="46">
        <v>5.46</v>
      </c>
      <c r="N630" s="46">
        <v>10.95</v>
      </c>
      <c r="O630" s="46">
        <v>15.82</v>
      </c>
      <c r="P630" s="46">
        <v>12.87</v>
      </c>
      <c r="Q630" s="46">
        <v>16.32</v>
      </c>
      <c r="R630" s="284">
        <f t="shared" si="102"/>
        <v>13.44</v>
      </c>
      <c r="S630" s="284">
        <f t="shared" si="103"/>
        <v>13.61</v>
      </c>
      <c r="T630" s="284">
        <f t="shared" si="104"/>
        <v>14.33</v>
      </c>
      <c r="U630" s="284">
        <f t="shared" si="105"/>
        <v>12.4</v>
      </c>
      <c r="V630" s="284">
        <f t="shared" si="106"/>
        <v>11.73</v>
      </c>
      <c r="W630" s="284">
        <f t="shared" si="107"/>
        <v>13.93</v>
      </c>
      <c r="X630" s="284">
        <f t="shared" si="108"/>
        <v>12.16</v>
      </c>
      <c r="Y630" s="284">
        <f t="shared" si="109"/>
        <v>14.94</v>
      </c>
      <c r="Z630" s="284">
        <f t="shared" si="110"/>
        <v>12.9</v>
      </c>
      <c r="AA630" s="284">
        <f t="shared" si="111"/>
        <v>13.43</v>
      </c>
      <c r="AB630" s="284">
        <f t="shared" si="112"/>
        <v>5.46</v>
      </c>
      <c r="AC630" s="284">
        <f t="shared" si="113"/>
        <v>10.95</v>
      </c>
      <c r="AD630" s="284">
        <f t="shared" si="114"/>
        <v>15.82</v>
      </c>
      <c r="AE630" s="284">
        <f t="shared" si="115"/>
        <v>12.87</v>
      </c>
      <c r="AF630" s="284">
        <f t="shared" si="116"/>
        <v>16.32</v>
      </c>
    </row>
    <row r="631" spans="2:32">
      <c r="B631" s="53">
        <v>41347.07291666665</v>
      </c>
      <c r="C631" s="46">
        <v>13.59</v>
      </c>
      <c r="D631" s="46">
        <v>13.99</v>
      </c>
      <c r="E631" s="46">
        <v>14.49</v>
      </c>
      <c r="F631" s="46">
        <v>12.13</v>
      </c>
      <c r="G631" s="46">
        <v>12.09</v>
      </c>
      <c r="H631" s="46">
        <v>13.64</v>
      </c>
      <c r="I631" s="46">
        <v>12.03</v>
      </c>
      <c r="J631" s="46">
        <v>15.23</v>
      </c>
      <c r="K631" s="46">
        <v>13.12</v>
      </c>
      <c r="L631" s="46">
        <v>13.43</v>
      </c>
      <c r="M631" s="46">
        <v>5.33</v>
      </c>
      <c r="N631" s="46">
        <v>10.93</v>
      </c>
      <c r="O631" s="46">
        <v>15.58</v>
      </c>
      <c r="P631" s="46">
        <v>13.22</v>
      </c>
      <c r="Q631" s="46">
        <v>16.45</v>
      </c>
      <c r="R631" s="284">
        <f t="shared" si="102"/>
        <v>13.59</v>
      </c>
      <c r="S631" s="284">
        <f t="shared" si="103"/>
        <v>13.99</v>
      </c>
      <c r="T631" s="284">
        <f t="shared" si="104"/>
        <v>14.49</v>
      </c>
      <c r="U631" s="284">
        <f t="shared" si="105"/>
        <v>12.13</v>
      </c>
      <c r="V631" s="284">
        <f t="shared" si="106"/>
        <v>12.09</v>
      </c>
      <c r="W631" s="284">
        <f t="shared" si="107"/>
        <v>13.64</v>
      </c>
      <c r="X631" s="284">
        <f t="shared" si="108"/>
        <v>12.03</v>
      </c>
      <c r="Y631" s="284">
        <f t="shared" si="109"/>
        <v>15.23</v>
      </c>
      <c r="Z631" s="284">
        <f t="shared" si="110"/>
        <v>13.12</v>
      </c>
      <c r="AA631" s="284">
        <f t="shared" si="111"/>
        <v>13.43</v>
      </c>
      <c r="AB631" s="284">
        <f t="shared" si="112"/>
        <v>5.33</v>
      </c>
      <c r="AC631" s="284">
        <f t="shared" si="113"/>
        <v>10.93</v>
      </c>
      <c r="AD631" s="284">
        <f t="shared" si="114"/>
        <v>15.58</v>
      </c>
      <c r="AE631" s="284">
        <f t="shared" si="115"/>
        <v>13.22</v>
      </c>
      <c r="AF631" s="284">
        <f t="shared" si="116"/>
        <v>16.45</v>
      </c>
    </row>
    <row r="632" spans="2:32">
      <c r="B632" s="53">
        <v>41347.083333333314</v>
      </c>
      <c r="C632" s="46">
        <v>13.49</v>
      </c>
      <c r="D632" s="46">
        <v>14.41</v>
      </c>
      <c r="E632" s="46">
        <v>15.44</v>
      </c>
      <c r="F632" s="46">
        <v>12.27</v>
      </c>
      <c r="G632" s="46">
        <v>12.27</v>
      </c>
      <c r="H632" s="46">
        <v>13.51</v>
      </c>
      <c r="I632" s="46">
        <v>11.96</v>
      </c>
      <c r="J632" s="46">
        <v>15.46</v>
      </c>
      <c r="K632" s="46">
        <v>13.53</v>
      </c>
      <c r="L632" s="46">
        <v>13.34</v>
      </c>
      <c r="M632" s="46">
        <v>5.07</v>
      </c>
      <c r="N632" s="46">
        <v>10.93</v>
      </c>
      <c r="O632" s="46">
        <v>15.88</v>
      </c>
      <c r="P632" s="46">
        <v>13.37</v>
      </c>
      <c r="Q632" s="46">
        <v>16.309999999999999</v>
      </c>
      <c r="R632" s="284">
        <f t="shared" si="102"/>
        <v>13.49</v>
      </c>
      <c r="S632" s="284">
        <f t="shared" si="103"/>
        <v>14.41</v>
      </c>
      <c r="T632" s="284">
        <f t="shared" si="104"/>
        <v>15.44</v>
      </c>
      <c r="U632" s="284">
        <f t="shared" si="105"/>
        <v>12.27</v>
      </c>
      <c r="V632" s="284">
        <f t="shared" si="106"/>
        <v>12.27</v>
      </c>
      <c r="W632" s="284">
        <f t="shared" si="107"/>
        <v>13.51</v>
      </c>
      <c r="X632" s="284">
        <f t="shared" si="108"/>
        <v>11.96</v>
      </c>
      <c r="Y632" s="284">
        <f t="shared" si="109"/>
        <v>15.46</v>
      </c>
      <c r="Z632" s="284">
        <f t="shared" si="110"/>
        <v>13.53</v>
      </c>
      <c r="AA632" s="284">
        <f t="shared" si="111"/>
        <v>13.34</v>
      </c>
      <c r="AB632" s="284">
        <f t="shared" si="112"/>
        <v>5.07</v>
      </c>
      <c r="AC632" s="284">
        <f t="shared" si="113"/>
        <v>10.93</v>
      </c>
      <c r="AD632" s="284">
        <f t="shared" si="114"/>
        <v>15.88</v>
      </c>
      <c r="AE632" s="284">
        <f t="shared" si="115"/>
        <v>13.37</v>
      </c>
      <c r="AF632" s="284">
        <f t="shared" si="116"/>
        <v>16.309999999999999</v>
      </c>
    </row>
    <row r="633" spans="2:32">
      <c r="B633" s="53">
        <v>41347.093749999978</v>
      </c>
      <c r="C633" s="46">
        <v>13.52</v>
      </c>
      <c r="D633" s="46">
        <v>14.77</v>
      </c>
      <c r="E633" s="46">
        <v>15.6</v>
      </c>
      <c r="F633" s="46">
        <v>12.33</v>
      </c>
      <c r="G633" s="46">
        <v>12.84</v>
      </c>
      <c r="H633" s="46">
        <v>13.96</v>
      </c>
      <c r="I633" s="46">
        <v>11.89</v>
      </c>
      <c r="J633" s="46">
        <v>15.54</v>
      </c>
      <c r="K633" s="46">
        <v>13.49</v>
      </c>
      <c r="L633" s="46">
        <v>13.29</v>
      </c>
      <c r="M633" s="46">
        <v>4.99</v>
      </c>
      <c r="N633" s="46">
        <v>10.93</v>
      </c>
      <c r="O633" s="46">
        <v>15.71</v>
      </c>
      <c r="P633" s="46">
        <v>13.44</v>
      </c>
      <c r="Q633" s="46">
        <v>16.739999999999998</v>
      </c>
      <c r="R633" s="284">
        <f t="shared" si="102"/>
        <v>13.52</v>
      </c>
      <c r="S633" s="284">
        <f t="shared" si="103"/>
        <v>14.77</v>
      </c>
      <c r="T633" s="284">
        <f t="shared" si="104"/>
        <v>15.6</v>
      </c>
      <c r="U633" s="284">
        <f t="shared" si="105"/>
        <v>12.33</v>
      </c>
      <c r="V633" s="284">
        <f t="shared" si="106"/>
        <v>12.84</v>
      </c>
      <c r="W633" s="284">
        <f t="shared" si="107"/>
        <v>13.96</v>
      </c>
      <c r="X633" s="284">
        <f t="shared" si="108"/>
        <v>11.89</v>
      </c>
      <c r="Y633" s="284">
        <f t="shared" si="109"/>
        <v>15.54</v>
      </c>
      <c r="Z633" s="284">
        <f t="shared" si="110"/>
        <v>13.49</v>
      </c>
      <c r="AA633" s="284">
        <f t="shared" si="111"/>
        <v>13.29</v>
      </c>
      <c r="AB633" s="284">
        <f t="shared" si="112"/>
        <v>4.99</v>
      </c>
      <c r="AC633" s="284">
        <f t="shared" si="113"/>
        <v>10.93</v>
      </c>
      <c r="AD633" s="284">
        <f t="shared" si="114"/>
        <v>15.71</v>
      </c>
      <c r="AE633" s="284">
        <f t="shared" si="115"/>
        <v>13.44</v>
      </c>
      <c r="AF633" s="284">
        <f t="shared" si="116"/>
        <v>16.739999999999998</v>
      </c>
    </row>
    <row r="634" spans="2:32">
      <c r="B634" s="53">
        <v>41347.104166666642</v>
      </c>
      <c r="C634" s="46">
        <v>13.35</v>
      </c>
      <c r="D634" s="46">
        <v>15.36</v>
      </c>
      <c r="E634" s="46">
        <v>14.93</v>
      </c>
      <c r="F634" s="46">
        <v>12.48</v>
      </c>
      <c r="G634" s="46">
        <v>12.97</v>
      </c>
      <c r="H634" s="46">
        <v>13.98</v>
      </c>
      <c r="I634" s="46">
        <v>11.92</v>
      </c>
      <c r="J634" s="46">
        <v>14.56</v>
      </c>
      <c r="K634" s="46">
        <v>13.17</v>
      </c>
      <c r="L634" s="46">
        <v>12.99</v>
      </c>
      <c r="M634" s="46">
        <v>4.9400000000000004</v>
      </c>
      <c r="N634" s="46">
        <v>11.03</v>
      </c>
      <c r="O634" s="46">
        <v>15.74</v>
      </c>
      <c r="P634" s="46">
        <v>13.04</v>
      </c>
      <c r="Q634" s="46">
        <v>16.43</v>
      </c>
      <c r="R634" s="284">
        <f t="shared" si="102"/>
        <v>13.35</v>
      </c>
      <c r="S634" s="284">
        <f t="shared" si="103"/>
        <v>15.36</v>
      </c>
      <c r="T634" s="284">
        <f t="shared" si="104"/>
        <v>14.93</v>
      </c>
      <c r="U634" s="284">
        <f t="shared" si="105"/>
        <v>12.48</v>
      </c>
      <c r="V634" s="284">
        <f t="shared" si="106"/>
        <v>12.97</v>
      </c>
      <c r="W634" s="284">
        <f t="shared" si="107"/>
        <v>13.98</v>
      </c>
      <c r="X634" s="284">
        <f t="shared" si="108"/>
        <v>11.92</v>
      </c>
      <c r="Y634" s="284">
        <f t="shared" si="109"/>
        <v>14.56</v>
      </c>
      <c r="Z634" s="284">
        <f t="shared" si="110"/>
        <v>13.17</v>
      </c>
      <c r="AA634" s="284">
        <f t="shared" si="111"/>
        <v>12.99</v>
      </c>
      <c r="AB634" s="284">
        <f t="shared" si="112"/>
        <v>4.9400000000000004</v>
      </c>
      <c r="AC634" s="284">
        <f t="shared" si="113"/>
        <v>11.03</v>
      </c>
      <c r="AD634" s="284">
        <f t="shared" si="114"/>
        <v>15.74</v>
      </c>
      <c r="AE634" s="284">
        <f t="shared" si="115"/>
        <v>13.04</v>
      </c>
      <c r="AF634" s="284">
        <f t="shared" si="116"/>
        <v>16.43</v>
      </c>
    </row>
    <row r="635" spans="2:32">
      <c r="B635" s="53">
        <v>41347.114583333307</v>
      </c>
      <c r="C635" s="46">
        <v>13.53</v>
      </c>
      <c r="D635" s="46">
        <v>15.77</v>
      </c>
      <c r="E635" s="46">
        <v>14.52</v>
      </c>
      <c r="F635" s="46">
        <v>12.39</v>
      </c>
      <c r="G635" s="46">
        <v>13.25</v>
      </c>
      <c r="H635" s="46">
        <v>14.57</v>
      </c>
      <c r="I635" s="46">
        <v>11.91</v>
      </c>
      <c r="J635" s="46">
        <v>15.08</v>
      </c>
      <c r="K635" s="46">
        <v>13.25</v>
      </c>
      <c r="L635" s="46">
        <v>13.12</v>
      </c>
      <c r="M635" s="46">
        <v>4.9000000000000004</v>
      </c>
      <c r="N635" s="46">
        <v>11.06</v>
      </c>
      <c r="O635" s="46">
        <v>15.81</v>
      </c>
      <c r="P635" s="46">
        <v>12.89</v>
      </c>
      <c r="Q635" s="46">
        <v>16.91</v>
      </c>
      <c r="R635" s="284">
        <f t="shared" si="102"/>
        <v>13.53</v>
      </c>
      <c r="S635" s="284">
        <f t="shared" si="103"/>
        <v>15.77</v>
      </c>
      <c r="T635" s="284">
        <f t="shared" si="104"/>
        <v>14.52</v>
      </c>
      <c r="U635" s="284">
        <f t="shared" si="105"/>
        <v>12.39</v>
      </c>
      <c r="V635" s="284">
        <f t="shared" si="106"/>
        <v>13.25</v>
      </c>
      <c r="W635" s="284">
        <f t="shared" si="107"/>
        <v>14.57</v>
      </c>
      <c r="X635" s="284">
        <f t="shared" si="108"/>
        <v>11.91</v>
      </c>
      <c r="Y635" s="284">
        <f t="shared" si="109"/>
        <v>15.08</v>
      </c>
      <c r="Z635" s="284">
        <f t="shared" si="110"/>
        <v>13.25</v>
      </c>
      <c r="AA635" s="284">
        <f t="shared" si="111"/>
        <v>13.12</v>
      </c>
      <c r="AB635" s="284">
        <f t="shared" si="112"/>
        <v>4.9000000000000004</v>
      </c>
      <c r="AC635" s="284">
        <f t="shared" si="113"/>
        <v>11.06</v>
      </c>
      <c r="AD635" s="284">
        <f t="shared" si="114"/>
        <v>15.81</v>
      </c>
      <c r="AE635" s="284">
        <f t="shared" si="115"/>
        <v>12.89</v>
      </c>
      <c r="AF635" s="284">
        <f t="shared" si="116"/>
        <v>16.91</v>
      </c>
    </row>
    <row r="636" spans="2:32">
      <c r="B636" s="53">
        <v>41347.124999999971</v>
      </c>
      <c r="C636" s="46">
        <v>13.38</v>
      </c>
      <c r="D636" s="46">
        <v>15.67</v>
      </c>
      <c r="E636" s="46">
        <v>14.57</v>
      </c>
      <c r="F636" s="46">
        <v>12.51</v>
      </c>
      <c r="G636" s="46">
        <v>13.36</v>
      </c>
      <c r="H636" s="46">
        <v>14.84</v>
      </c>
      <c r="I636" s="46">
        <v>11.98</v>
      </c>
      <c r="J636" s="46">
        <v>15.11</v>
      </c>
      <c r="K636" s="46">
        <v>13.05</v>
      </c>
      <c r="L636" s="46">
        <v>13.51</v>
      </c>
      <c r="M636" s="46">
        <v>4.84</v>
      </c>
      <c r="N636" s="46">
        <v>11.16</v>
      </c>
      <c r="O636" s="46">
        <v>15.75</v>
      </c>
      <c r="P636" s="46">
        <v>12.9</v>
      </c>
      <c r="Q636" s="46">
        <v>16.350000000000001</v>
      </c>
      <c r="R636" s="284">
        <f t="shared" si="102"/>
        <v>13.38</v>
      </c>
      <c r="S636" s="284">
        <f t="shared" si="103"/>
        <v>15.67</v>
      </c>
      <c r="T636" s="284">
        <f t="shared" si="104"/>
        <v>14.57</v>
      </c>
      <c r="U636" s="284">
        <f t="shared" si="105"/>
        <v>12.51</v>
      </c>
      <c r="V636" s="284">
        <f t="shared" si="106"/>
        <v>13.36</v>
      </c>
      <c r="W636" s="284">
        <f t="shared" si="107"/>
        <v>14.84</v>
      </c>
      <c r="X636" s="284">
        <f t="shared" si="108"/>
        <v>11.98</v>
      </c>
      <c r="Y636" s="284">
        <f t="shared" si="109"/>
        <v>15.11</v>
      </c>
      <c r="Z636" s="284">
        <f t="shared" si="110"/>
        <v>13.05</v>
      </c>
      <c r="AA636" s="284">
        <f t="shared" si="111"/>
        <v>13.51</v>
      </c>
      <c r="AB636" s="284">
        <f t="shared" si="112"/>
        <v>4.84</v>
      </c>
      <c r="AC636" s="284">
        <f t="shared" si="113"/>
        <v>11.16</v>
      </c>
      <c r="AD636" s="284">
        <f t="shared" si="114"/>
        <v>15.75</v>
      </c>
      <c r="AE636" s="284">
        <f t="shared" si="115"/>
        <v>12.9</v>
      </c>
      <c r="AF636" s="284">
        <f t="shared" si="116"/>
        <v>16.350000000000001</v>
      </c>
    </row>
    <row r="637" spans="2:32">
      <c r="B637" s="53">
        <v>41347.135416666635</v>
      </c>
      <c r="C637" s="46">
        <v>13.31</v>
      </c>
      <c r="D637" s="46">
        <v>15.62</v>
      </c>
      <c r="E637" s="46">
        <v>14.55</v>
      </c>
      <c r="F637" s="46">
        <v>12.51</v>
      </c>
      <c r="G637" s="46">
        <v>13.13</v>
      </c>
      <c r="H637" s="46">
        <v>15</v>
      </c>
      <c r="I637" s="46">
        <v>12.13</v>
      </c>
      <c r="J637" s="46">
        <v>15.19</v>
      </c>
      <c r="K637" s="46">
        <v>12.7</v>
      </c>
      <c r="L637" s="46">
        <v>13.61</v>
      </c>
      <c r="M637" s="46">
        <v>4.78</v>
      </c>
      <c r="N637" s="46">
        <v>11.37</v>
      </c>
      <c r="O637" s="46">
        <v>15.8</v>
      </c>
      <c r="P637" s="46">
        <v>12.88</v>
      </c>
      <c r="Q637" s="46">
        <v>16.04</v>
      </c>
      <c r="R637" s="284">
        <f t="shared" si="102"/>
        <v>13.31</v>
      </c>
      <c r="S637" s="284">
        <f t="shared" si="103"/>
        <v>15.62</v>
      </c>
      <c r="T637" s="284">
        <f t="shared" si="104"/>
        <v>14.55</v>
      </c>
      <c r="U637" s="284">
        <f t="shared" si="105"/>
        <v>12.51</v>
      </c>
      <c r="V637" s="284">
        <f t="shared" si="106"/>
        <v>13.13</v>
      </c>
      <c r="W637" s="284">
        <f t="shared" si="107"/>
        <v>15</v>
      </c>
      <c r="X637" s="284">
        <f t="shared" si="108"/>
        <v>12.13</v>
      </c>
      <c r="Y637" s="284">
        <f t="shared" si="109"/>
        <v>15.19</v>
      </c>
      <c r="Z637" s="284">
        <f t="shared" si="110"/>
        <v>12.7</v>
      </c>
      <c r="AA637" s="284">
        <f t="shared" si="111"/>
        <v>13.61</v>
      </c>
      <c r="AB637" s="284">
        <f t="shared" si="112"/>
        <v>4.78</v>
      </c>
      <c r="AC637" s="284">
        <f t="shared" si="113"/>
        <v>11.37</v>
      </c>
      <c r="AD637" s="284">
        <f t="shared" si="114"/>
        <v>15.8</v>
      </c>
      <c r="AE637" s="284">
        <f t="shared" si="115"/>
        <v>12.88</v>
      </c>
      <c r="AF637" s="284">
        <f t="shared" si="116"/>
        <v>16.04</v>
      </c>
    </row>
    <row r="638" spans="2:32">
      <c r="B638" s="53">
        <v>41347.145833333299</v>
      </c>
      <c r="C638" s="46">
        <v>13.39</v>
      </c>
      <c r="D638" s="46">
        <v>15.46</v>
      </c>
      <c r="E638" s="46">
        <v>14.6</v>
      </c>
      <c r="F638" s="46">
        <v>12.4</v>
      </c>
      <c r="G638" s="46">
        <v>13.25</v>
      </c>
      <c r="H638" s="46">
        <v>15.15</v>
      </c>
      <c r="I638" s="46">
        <v>12.26</v>
      </c>
      <c r="J638" s="46">
        <v>15.68</v>
      </c>
      <c r="K638" s="46">
        <v>12.55</v>
      </c>
      <c r="L638" s="46">
        <v>13.77</v>
      </c>
      <c r="M638" s="46">
        <v>4.6900000000000004</v>
      </c>
      <c r="N638" s="46">
        <v>11.49</v>
      </c>
      <c r="O638" s="46">
        <v>15.85</v>
      </c>
      <c r="P638" s="46">
        <v>12.98</v>
      </c>
      <c r="Q638" s="46">
        <v>15.98</v>
      </c>
      <c r="R638" s="284">
        <f t="shared" si="102"/>
        <v>13.39</v>
      </c>
      <c r="S638" s="284">
        <f t="shared" si="103"/>
        <v>15.46</v>
      </c>
      <c r="T638" s="284">
        <f t="shared" si="104"/>
        <v>14.6</v>
      </c>
      <c r="U638" s="284">
        <f t="shared" si="105"/>
        <v>12.4</v>
      </c>
      <c r="V638" s="284">
        <f t="shared" si="106"/>
        <v>13.25</v>
      </c>
      <c r="W638" s="284">
        <f t="shared" si="107"/>
        <v>15.15</v>
      </c>
      <c r="X638" s="284">
        <f t="shared" si="108"/>
        <v>12.26</v>
      </c>
      <c r="Y638" s="284">
        <f t="shared" si="109"/>
        <v>15.68</v>
      </c>
      <c r="Z638" s="284">
        <f t="shared" si="110"/>
        <v>12.55</v>
      </c>
      <c r="AA638" s="284">
        <f t="shared" si="111"/>
        <v>13.77</v>
      </c>
      <c r="AB638" s="284">
        <f t="shared" si="112"/>
        <v>4.6900000000000004</v>
      </c>
      <c r="AC638" s="284">
        <f t="shared" si="113"/>
        <v>11.49</v>
      </c>
      <c r="AD638" s="284">
        <f t="shared" si="114"/>
        <v>15.85</v>
      </c>
      <c r="AE638" s="284">
        <f t="shared" si="115"/>
        <v>12.98</v>
      </c>
      <c r="AF638" s="284">
        <f t="shared" si="116"/>
        <v>15.98</v>
      </c>
    </row>
    <row r="639" spans="2:32">
      <c r="B639" s="53">
        <v>41347.156249999964</v>
      </c>
      <c r="C639" s="46">
        <v>13.48</v>
      </c>
      <c r="D639" s="46">
        <v>15.31</v>
      </c>
      <c r="E639" s="46">
        <v>14.9</v>
      </c>
      <c r="F639" s="46">
        <v>12.32</v>
      </c>
      <c r="G639" s="46">
        <v>13.02</v>
      </c>
      <c r="H639" s="46">
        <v>15.29</v>
      </c>
      <c r="I639" s="46">
        <v>12.38</v>
      </c>
      <c r="J639" s="46">
        <v>15.7</v>
      </c>
      <c r="K639" s="46">
        <v>12.65</v>
      </c>
      <c r="L639" s="46">
        <v>13.52</v>
      </c>
      <c r="M639" s="46">
        <v>4.58</v>
      </c>
      <c r="N639" s="46">
        <v>11.46</v>
      </c>
      <c r="O639" s="46">
        <v>15.93</v>
      </c>
      <c r="P639" s="46">
        <v>12.98</v>
      </c>
      <c r="Q639" s="46">
        <v>16.2</v>
      </c>
      <c r="R639" s="284">
        <f t="shared" si="102"/>
        <v>13.48</v>
      </c>
      <c r="S639" s="284">
        <f t="shared" si="103"/>
        <v>15.31</v>
      </c>
      <c r="T639" s="284">
        <f t="shared" si="104"/>
        <v>14.9</v>
      </c>
      <c r="U639" s="284">
        <f t="shared" si="105"/>
        <v>12.32</v>
      </c>
      <c r="V639" s="284">
        <f t="shared" si="106"/>
        <v>13.02</v>
      </c>
      <c r="W639" s="284">
        <f t="shared" si="107"/>
        <v>15.29</v>
      </c>
      <c r="X639" s="284">
        <f t="shared" si="108"/>
        <v>12.38</v>
      </c>
      <c r="Y639" s="284">
        <f t="shared" si="109"/>
        <v>15.7</v>
      </c>
      <c r="Z639" s="284">
        <f t="shared" si="110"/>
        <v>12.65</v>
      </c>
      <c r="AA639" s="284">
        <f t="shared" si="111"/>
        <v>13.52</v>
      </c>
      <c r="AB639" s="284">
        <f t="shared" si="112"/>
        <v>4.58</v>
      </c>
      <c r="AC639" s="284">
        <f t="shared" si="113"/>
        <v>11.46</v>
      </c>
      <c r="AD639" s="284">
        <f t="shared" si="114"/>
        <v>15.93</v>
      </c>
      <c r="AE639" s="284">
        <f t="shared" si="115"/>
        <v>12.98</v>
      </c>
      <c r="AF639" s="284">
        <f t="shared" si="116"/>
        <v>16.2</v>
      </c>
    </row>
    <row r="640" spans="2:32">
      <c r="B640" s="53">
        <v>41347.166666666628</v>
      </c>
      <c r="C640" s="46">
        <v>13.27</v>
      </c>
      <c r="D640" s="46">
        <v>15.06</v>
      </c>
      <c r="E640" s="46">
        <v>14.94</v>
      </c>
      <c r="F640" s="46">
        <v>12.35</v>
      </c>
      <c r="G640" s="46">
        <v>13.09</v>
      </c>
      <c r="H640" s="46">
        <v>14.92</v>
      </c>
      <c r="I640" s="46">
        <v>11.96</v>
      </c>
      <c r="J640" s="46">
        <v>14.76</v>
      </c>
      <c r="K640" s="46">
        <v>12.69</v>
      </c>
      <c r="L640" s="46">
        <v>13.62</v>
      </c>
      <c r="M640" s="46">
        <v>4.47</v>
      </c>
      <c r="N640" s="46">
        <v>11.49</v>
      </c>
      <c r="O640" s="46">
        <v>15.92</v>
      </c>
      <c r="P640" s="46">
        <v>13.14</v>
      </c>
      <c r="Q640" s="46">
        <v>15.98</v>
      </c>
      <c r="R640" s="284">
        <f t="shared" si="102"/>
        <v>13.27</v>
      </c>
      <c r="S640" s="284">
        <f t="shared" si="103"/>
        <v>15.06</v>
      </c>
      <c r="T640" s="284">
        <f t="shared" si="104"/>
        <v>14.94</v>
      </c>
      <c r="U640" s="284">
        <f t="shared" si="105"/>
        <v>12.35</v>
      </c>
      <c r="V640" s="284">
        <f t="shared" si="106"/>
        <v>13.09</v>
      </c>
      <c r="W640" s="284">
        <f t="shared" si="107"/>
        <v>14.92</v>
      </c>
      <c r="X640" s="284">
        <f t="shared" si="108"/>
        <v>11.96</v>
      </c>
      <c r="Y640" s="284">
        <f t="shared" si="109"/>
        <v>14.76</v>
      </c>
      <c r="Z640" s="284">
        <f t="shared" si="110"/>
        <v>12.69</v>
      </c>
      <c r="AA640" s="284">
        <f t="shared" si="111"/>
        <v>13.62</v>
      </c>
      <c r="AB640" s="284">
        <f t="shared" si="112"/>
        <v>4.47</v>
      </c>
      <c r="AC640" s="284">
        <f t="shared" si="113"/>
        <v>11.49</v>
      </c>
      <c r="AD640" s="284">
        <f t="shared" si="114"/>
        <v>15.92</v>
      </c>
      <c r="AE640" s="284">
        <f t="shared" si="115"/>
        <v>13.14</v>
      </c>
      <c r="AF640" s="284">
        <f t="shared" si="116"/>
        <v>15.98</v>
      </c>
    </row>
    <row r="641" spans="2:32">
      <c r="B641" s="53">
        <v>41347.177083333292</v>
      </c>
      <c r="C641" s="46">
        <v>13.24</v>
      </c>
      <c r="D641" s="46">
        <v>15.18</v>
      </c>
      <c r="E641" s="46">
        <v>14.22</v>
      </c>
      <c r="F641" s="46">
        <v>12.26</v>
      </c>
      <c r="G641" s="46">
        <v>13.14</v>
      </c>
      <c r="H641" s="46">
        <v>14.93</v>
      </c>
      <c r="I641" s="46">
        <v>11.25</v>
      </c>
      <c r="J641" s="46">
        <v>14.84</v>
      </c>
      <c r="K641" s="46">
        <v>13.1</v>
      </c>
      <c r="L641" s="46">
        <v>13.24</v>
      </c>
      <c r="M641" s="46">
        <v>4.33</v>
      </c>
      <c r="N641" s="46">
        <v>11.46</v>
      </c>
      <c r="O641" s="46">
        <v>15.8</v>
      </c>
      <c r="P641" s="46">
        <v>13.19</v>
      </c>
      <c r="Q641" s="46">
        <v>15.91</v>
      </c>
      <c r="R641" s="284">
        <f t="shared" si="102"/>
        <v>13.24</v>
      </c>
      <c r="S641" s="284">
        <f t="shared" si="103"/>
        <v>15.18</v>
      </c>
      <c r="T641" s="284">
        <f t="shared" si="104"/>
        <v>14.22</v>
      </c>
      <c r="U641" s="284">
        <f t="shared" si="105"/>
        <v>12.26</v>
      </c>
      <c r="V641" s="284">
        <f t="shared" si="106"/>
        <v>13.14</v>
      </c>
      <c r="W641" s="284">
        <f t="shared" si="107"/>
        <v>14.93</v>
      </c>
      <c r="X641" s="284">
        <f t="shared" si="108"/>
        <v>11.25</v>
      </c>
      <c r="Y641" s="284">
        <f t="shared" si="109"/>
        <v>14.84</v>
      </c>
      <c r="Z641" s="284">
        <f t="shared" si="110"/>
        <v>13.1</v>
      </c>
      <c r="AA641" s="284">
        <f t="shared" si="111"/>
        <v>13.24</v>
      </c>
      <c r="AB641" s="284">
        <f t="shared" si="112"/>
        <v>4.33</v>
      </c>
      <c r="AC641" s="284">
        <f t="shared" si="113"/>
        <v>11.46</v>
      </c>
      <c r="AD641" s="284">
        <f t="shared" si="114"/>
        <v>15.8</v>
      </c>
      <c r="AE641" s="284">
        <f t="shared" si="115"/>
        <v>13.19</v>
      </c>
      <c r="AF641" s="284">
        <f t="shared" si="116"/>
        <v>15.91</v>
      </c>
    </row>
    <row r="642" spans="2:32">
      <c r="B642" s="53">
        <v>41347.187499999956</v>
      </c>
      <c r="C642" s="46">
        <v>13.01</v>
      </c>
      <c r="D642" s="46">
        <v>14.76</v>
      </c>
      <c r="E642" s="46">
        <v>14.19</v>
      </c>
      <c r="F642" s="46">
        <v>12.4</v>
      </c>
      <c r="G642" s="46">
        <v>13.17</v>
      </c>
      <c r="H642" s="46">
        <v>14.6</v>
      </c>
      <c r="I642" s="46">
        <v>12.18</v>
      </c>
      <c r="J642" s="46">
        <v>14.68</v>
      </c>
      <c r="K642" s="46">
        <v>13.18</v>
      </c>
      <c r="L642" s="46">
        <v>13.32</v>
      </c>
      <c r="M642" s="46">
        <v>4.2300000000000004</v>
      </c>
      <c r="N642" s="46">
        <v>11.49</v>
      </c>
      <c r="O642" s="46">
        <v>15.9</v>
      </c>
      <c r="P642" s="46">
        <v>13.12</v>
      </c>
      <c r="Q642" s="46">
        <v>15.91</v>
      </c>
      <c r="R642" s="284">
        <f t="shared" si="102"/>
        <v>13.01</v>
      </c>
      <c r="S642" s="284">
        <f t="shared" si="103"/>
        <v>14.76</v>
      </c>
      <c r="T642" s="284">
        <f t="shared" si="104"/>
        <v>14.19</v>
      </c>
      <c r="U642" s="284">
        <f t="shared" si="105"/>
        <v>12.4</v>
      </c>
      <c r="V642" s="284">
        <f t="shared" si="106"/>
        <v>13.17</v>
      </c>
      <c r="W642" s="284">
        <f t="shared" si="107"/>
        <v>14.6</v>
      </c>
      <c r="X642" s="284">
        <f t="shared" si="108"/>
        <v>12.18</v>
      </c>
      <c r="Y642" s="284">
        <f t="shared" si="109"/>
        <v>14.68</v>
      </c>
      <c r="Z642" s="284">
        <f t="shared" si="110"/>
        <v>13.18</v>
      </c>
      <c r="AA642" s="284">
        <f t="shared" si="111"/>
        <v>13.32</v>
      </c>
      <c r="AB642" s="284">
        <f t="shared" si="112"/>
        <v>4.2300000000000004</v>
      </c>
      <c r="AC642" s="284">
        <f t="shared" si="113"/>
        <v>11.49</v>
      </c>
      <c r="AD642" s="284">
        <f t="shared" si="114"/>
        <v>15.9</v>
      </c>
      <c r="AE642" s="284">
        <f t="shared" si="115"/>
        <v>13.12</v>
      </c>
      <c r="AF642" s="284">
        <f t="shared" si="116"/>
        <v>15.91</v>
      </c>
    </row>
    <row r="643" spans="2:32">
      <c r="B643" s="53">
        <v>41347.197916666621</v>
      </c>
      <c r="C643" s="46">
        <v>13.09</v>
      </c>
      <c r="D643" s="46">
        <v>14.45</v>
      </c>
      <c r="E643" s="46">
        <v>14.24</v>
      </c>
      <c r="F643" s="46">
        <v>12.47</v>
      </c>
      <c r="G643" s="46">
        <v>12.92</v>
      </c>
      <c r="H643" s="46">
        <v>14.64</v>
      </c>
      <c r="I643" s="46">
        <v>12.44</v>
      </c>
      <c r="J643" s="46">
        <v>14.9</v>
      </c>
      <c r="K643" s="46">
        <v>13.36</v>
      </c>
      <c r="L643" s="46">
        <v>13.22</v>
      </c>
      <c r="M643" s="46">
        <v>4.16</v>
      </c>
      <c r="N643" s="46">
        <v>11.5</v>
      </c>
      <c r="O643" s="46">
        <v>15.8</v>
      </c>
      <c r="P643" s="46">
        <v>12.71</v>
      </c>
      <c r="Q643" s="46">
        <v>16.399999999999999</v>
      </c>
      <c r="R643" s="284">
        <f t="shared" si="102"/>
        <v>13.09</v>
      </c>
      <c r="S643" s="284">
        <f t="shared" si="103"/>
        <v>14.45</v>
      </c>
      <c r="T643" s="284">
        <f t="shared" si="104"/>
        <v>14.24</v>
      </c>
      <c r="U643" s="284">
        <f t="shared" si="105"/>
        <v>12.47</v>
      </c>
      <c r="V643" s="284">
        <f t="shared" si="106"/>
        <v>12.92</v>
      </c>
      <c r="W643" s="284">
        <f t="shared" si="107"/>
        <v>14.64</v>
      </c>
      <c r="X643" s="284">
        <f t="shared" si="108"/>
        <v>12.44</v>
      </c>
      <c r="Y643" s="284">
        <f t="shared" si="109"/>
        <v>14.9</v>
      </c>
      <c r="Z643" s="284">
        <f t="shared" si="110"/>
        <v>13.36</v>
      </c>
      <c r="AA643" s="284">
        <f t="shared" si="111"/>
        <v>13.22</v>
      </c>
      <c r="AB643" s="284">
        <f t="shared" si="112"/>
        <v>4.16</v>
      </c>
      <c r="AC643" s="284">
        <f t="shared" si="113"/>
        <v>11.5</v>
      </c>
      <c r="AD643" s="284">
        <f t="shared" si="114"/>
        <v>15.8</v>
      </c>
      <c r="AE643" s="284">
        <f t="shared" si="115"/>
        <v>12.71</v>
      </c>
      <c r="AF643" s="284">
        <f t="shared" si="116"/>
        <v>16.399999999999999</v>
      </c>
    </row>
    <row r="644" spans="2:32">
      <c r="B644" s="53">
        <v>41347.208333333285</v>
      </c>
      <c r="C644" s="46">
        <v>13.18</v>
      </c>
      <c r="D644" s="46">
        <v>14.38</v>
      </c>
      <c r="E644" s="46">
        <v>15.05</v>
      </c>
      <c r="F644" s="46">
        <v>12.44</v>
      </c>
      <c r="G644" s="46">
        <v>12.7</v>
      </c>
      <c r="H644" s="46">
        <v>14.5</v>
      </c>
      <c r="I644" s="46">
        <v>12.23</v>
      </c>
      <c r="J644" s="46">
        <v>14.13</v>
      </c>
      <c r="K644" s="46">
        <v>13.32</v>
      </c>
      <c r="L644" s="46">
        <v>13.16</v>
      </c>
      <c r="M644" s="46">
        <v>4.1500000000000004</v>
      </c>
      <c r="N644" s="46">
        <v>11.48</v>
      </c>
      <c r="O644" s="46">
        <v>15.58</v>
      </c>
      <c r="P644" s="46">
        <v>12.66</v>
      </c>
      <c r="Q644" s="46">
        <v>16.72</v>
      </c>
      <c r="R644" s="284">
        <f t="shared" si="102"/>
        <v>13.18</v>
      </c>
      <c r="S644" s="284">
        <f t="shared" si="103"/>
        <v>14.38</v>
      </c>
      <c r="T644" s="284">
        <f t="shared" si="104"/>
        <v>15.05</v>
      </c>
      <c r="U644" s="284">
        <f t="shared" si="105"/>
        <v>12.44</v>
      </c>
      <c r="V644" s="284">
        <f t="shared" si="106"/>
        <v>12.7</v>
      </c>
      <c r="W644" s="284">
        <f t="shared" si="107"/>
        <v>14.5</v>
      </c>
      <c r="X644" s="284">
        <f t="shared" si="108"/>
        <v>12.23</v>
      </c>
      <c r="Y644" s="284">
        <f t="shared" si="109"/>
        <v>14.13</v>
      </c>
      <c r="Z644" s="284">
        <f t="shared" si="110"/>
        <v>13.32</v>
      </c>
      <c r="AA644" s="284">
        <f t="shared" si="111"/>
        <v>13.16</v>
      </c>
      <c r="AB644" s="284">
        <f t="shared" si="112"/>
        <v>4.1500000000000004</v>
      </c>
      <c r="AC644" s="284">
        <f t="shared" si="113"/>
        <v>11.48</v>
      </c>
      <c r="AD644" s="284">
        <f t="shared" si="114"/>
        <v>15.58</v>
      </c>
      <c r="AE644" s="284">
        <f t="shared" si="115"/>
        <v>12.66</v>
      </c>
      <c r="AF644" s="284">
        <f t="shared" si="116"/>
        <v>16.72</v>
      </c>
    </row>
    <row r="645" spans="2:32">
      <c r="B645" s="53">
        <v>41347.218749999949</v>
      </c>
      <c r="C645" s="46">
        <v>13.07</v>
      </c>
      <c r="D645" s="46">
        <v>14.36</v>
      </c>
      <c r="E645" s="46">
        <v>15.09</v>
      </c>
      <c r="F645" s="46">
        <v>12.54</v>
      </c>
      <c r="G645" s="46">
        <v>12.38</v>
      </c>
      <c r="H645" s="46">
        <v>14.62</v>
      </c>
      <c r="I645" s="46">
        <v>12.14</v>
      </c>
      <c r="J645" s="46">
        <v>14.26</v>
      </c>
      <c r="K645" s="46">
        <v>13.22</v>
      </c>
      <c r="L645" s="46">
        <v>13.08</v>
      </c>
      <c r="M645" s="46">
        <v>4.1399999999999997</v>
      </c>
      <c r="N645" s="46">
        <v>11.23</v>
      </c>
      <c r="O645" s="46">
        <v>15.49</v>
      </c>
      <c r="P645" s="46">
        <v>12.58</v>
      </c>
      <c r="Q645" s="46">
        <v>16.87</v>
      </c>
      <c r="R645" s="284">
        <f t="shared" si="102"/>
        <v>13.07</v>
      </c>
      <c r="S645" s="284">
        <f t="shared" si="103"/>
        <v>14.36</v>
      </c>
      <c r="T645" s="284">
        <f t="shared" si="104"/>
        <v>15.09</v>
      </c>
      <c r="U645" s="284">
        <f t="shared" si="105"/>
        <v>12.54</v>
      </c>
      <c r="V645" s="284">
        <f t="shared" si="106"/>
        <v>12.38</v>
      </c>
      <c r="W645" s="284">
        <f t="shared" si="107"/>
        <v>14.62</v>
      </c>
      <c r="X645" s="284">
        <f t="shared" si="108"/>
        <v>12.14</v>
      </c>
      <c r="Y645" s="284">
        <f t="shared" si="109"/>
        <v>14.26</v>
      </c>
      <c r="Z645" s="284">
        <f t="shared" si="110"/>
        <v>13.22</v>
      </c>
      <c r="AA645" s="284">
        <f t="shared" si="111"/>
        <v>13.08</v>
      </c>
      <c r="AB645" s="284">
        <f t="shared" si="112"/>
        <v>4.1399999999999997</v>
      </c>
      <c r="AC645" s="284">
        <f t="shared" si="113"/>
        <v>11.23</v>
      </c>
      <c r="AD645" s="284">
        <f t="shared" si="114"/>
        <v>15.49</v>
      </c>
      <c r="AE645" s="284">
        <f t="shared" si="115"/>
        <v>12.58</v>
      </c>
      <c r="AF645" s="284">
        <f t="shared" si="116"/>
        <v>16.87</v>
      </c>
    </row>
    <row r="646" spans="2:32">
      <c r="B646" s="53">
        <v>41347.229166666613</v>
      </c>
      <c r="C646" s="46">
        <v>13.1</v>
      </c>
      <c r="D646" s="46">
        <v>13.03</v>
      </c>
      <c r="E646" s="46">
        <v>15.1</v>
      </c>
      <c r="F646" s="46">
        <v>12.75</v>
      </c>
      <c r="G646" s="46">
        <v>11.88</v>
      </c>
      <c r="H646" s="46">
        <v>14.67</v>
      </c>
      <c r="I646" s="46">
        <v>12.31</v>
      </c>
      <c r="J646" s="46">
        <v>14.37</v>
      </c>
      <c r="K646" s="46">
        <v>13.59</v>
      </c>
      <c r="L646" s="46">
        <v>12.83</v>
      </c>
      <c r="M646" s="46">
        <v>4.13</v>
      </c>
      <c r="N646" s="46">
        <v>11.24</v>
      </c>
      <c r="O646" s="46">
        <v>15.61</v>
      </c>
      <c r="P646" s="46">
        <v>12.39</v>
      </c>
      <c r="Q646" s="46">
        <v>16.29</v>
      </c>
      <c r="R646" s="284">
        <f t="shared" si="102"/>
        <v>13.1</v>
      </c>
      <c r="S646" s="284">
        <f t="shared" si="103"/>
        <v>13.03</v>
      </c>
      <c r="T646" s="284">
        <f t="shared" si="104"/>
        <v>15.1</v>
      </c>
      <c r="U646" s="284">
        <f t="shared" si="105"/>
        <v>12.75</v>
      </c>
      <c r="V646" s="284">
        <f t="shared" si="106"/>
        <v>11.88</v>
      </c>
      <c r="W646" s="284">
        <f t="shared" si="107"/>
        <v>14.67</v>
      </c>
      <c r="X646" s="284">
        <f t="shared" si="108"/>
        <v>12.31</v>
      </c>
      <c r="Y646" s="284">
        <f t="shared" si="109"/>
        <v>14.37</v>
      </c>
      <c r="Z646" s="284">
        <f t="shared" si="110"/>
        <v>13.59</v>
      </c>
      <c r="AA646" s="284">
        <f t="shared" si="111"/>
        <v>12.83</v>
      </c>
      <c r="AB646" s="284">
        <f t="shared" si="112"/>
        <v>4.13</v>
      </c>
      <c r="AC646" s="284">
        <f t="shared" si="113"/>
        <v>11.24</v>
      </c>
      <c r="AD646" s="284">
        <f t="shared" si="114"/>
        <v>15.61</v>
      </c>
      <c r="AE646" s="284">
        <f t="shared" si="115"/>
        <v>12.39</v>
      </c>
      <c r="AF646" s="284">
        <f t="shared" si="116"/>
        <v>16.29</v>
      </c>
    </row>
    <row r="647" spans="2:32">
      <c r="B647" s="53">
        <v>41347.239583333278</v>
      </c>
      <c r="C647" s="46">
        <v>13.06</v>
      </c>
      <c r="D647" s="46">
        <v>13.39</v>
      </c>
      <c r="E647" s="46">
        <v>15.63</v>
      </c>
      <c r="F647" s="46">
        <v>12.77</v>
      </c>
      <c r="G647" s="46">
        <v>11.74</v>
      </c>
      <c r="H647" s="46">
        <v>14.73</v>
      </c>
      <c r="I647" s="46">
        <v>12.32</v>
      </c>
      <c r="J647" s="46">
        <v>14.18</v>
      </c>
      <c r="K647" s="46">
        <v>13.96</v>
      </c>
      <c r="L647" s="46">
        <v>12.86</v>
      </c>
      <c r="M647" s="46">
        <v>4.1900000000000004</v>
      </c>
      <c r="N647" s="46">
        <v>11.34</v>
      </c>
      <c r="O647" s="46">
        <v>15.62</v>
      </c>
      <c r="P647" s="46">
        <v>12.24</v>
      </c>
      <c r="Q647" s="46">
        <v>15.99</v>
      </c>
      <c r="R647" s="284">
        <f t="shared" si="102"/>
        <v>13.06</v>
      </c>
      <c r="S647" s="284">
        <f t="shared" si="103"/>
        <v>13.39</v>
      </c>
      <c r="T647" s="284">
        <f t="shared" si="104"/>
        <v>15.63</v>
      </c>
      <c r="U647" s="284">
        <f t="shared" si="105"/>
        <v>12.77</v>
      </c>
      <c r="V647" s="284">
        <f t="shared" si="106"/>
        <v>11.74</v>
      </c>
      <c r="W647" s="284">
        <f t="shared" si="107"/>
        <v>14.73</v>
      </c>
      <c r="X647" s="284">
        <f t="shared" si="108"/>
        <v>12.32</v>
      </c>
      <c r="Y647" s="284">
        <f t="shared" si="109"/>
        <v>14.18</v>
      </c>
      <c r="Z647" s="284">
        <f t="shared" si="110"/>
        <v>13.96</v>
      </c>
      <c r="AA647" s="284">
        <f t="shared" si="111"/>
        <v>12.86</v>
      </c>
      <c r="AB647" s="284">
        <f t="shared" si="112"/>
        <v>4.1900000000000004</v>
      </c>
      <c r="AC647" s="284">
        <f t="shared" si="113"/>
        <v>11.34</v>
      </c>
      <c r="AD647" s="284">
        <f t="shared" si="114"/>
        <v>15.62</v>
      </c>
      <c r="AE647" s="284">
        <f t="shared" si="115"/>
        <v>12.24</v>
      </c>
      <c r="AF647" s="284">
        <f t="shared" si="116"/>
        <v>15.99</v>
      </c>
    </row>
    <row r="648" spans="2:32">
      <c r="B648" s="53">
        <v>41347.249999999942</v>
      </c>
      <c r="C648" s="46">
        <v>12.92</v>
      </c>
      <c r="D648" s="46">
        <v>14.11</v>
      </c>
      <c r="E648" s="46">
        <v>14.31</v>
      </c>
      <c r="F648" s="46">
        <v>12.72</v>
      </c>
      <c r="G648" s="46">
        <v>11.16</v>
      </c>
      <c r="H648" s="46">
        <v>14.71</v>
      </c>
      <c r="I648" s="46">
        <v>12.25</v>
      </c>
      <c r="J648" s="46">
        <v>14.42</v>
      </c>
      <c r="K648" s="46">
        <v>14.03</v>
      </c>
      <c r="L648" s="46">
        <v>12.59</v>
      </c>
      <c r="M648" s="46">
        <v>4.18</v>
      </c>
      <c r="N648" s="46">
        <v>11.22</v>
      </c>
      <c r="O648" s="46">
        <v>15.4</v>
      </c>
      <c r="P648" s="46">
        <v>11.55</v>
      </c>
      <c r="Q648" s="46">
        <v>15.79</v>
      </c>
      <c r="R648" s="284">
        <f t="shared" si="102"/>
        <v>12.92</v>
      </c>
      <c r="S648" s="284">
        <f t="shared" si="103"/>
        <v>14.11</v>
      </c>
      <c r="T648" s="284">
        <f t="shared" si="104"/>
        <v>14.31</v>
      </c>
      <c r="U648" s="284">
        <f t="shared" si="105"/>
        <v>12.72</v>
      </c>
      <c r="V648" s="284">
        <f t="shared" si="106"/>
        <v>11.16</v>
      </c>
      <c r="W648" s="284">
        <f t="shared" si="107"/>
        <v>14.71</v>
      </c>
      <c r="X648" s="284">
        <f t="shared" si="108"/>
        <v>12.25</v>
      </c>
      <c r="Y648" s="284">
        <f t="shared" si="109"/>
        <v>14.42</v>
      </c>
      <c r="Z648" s="284">
        <f t="shared" si="110"/>
        <v>14.03</v>
      </c>
      <c r="AA648" s="284">
        <f t="shared" si="111"/>
        <v>12.59</v>
      </c>
      <c r="AB648" s="284">
        <f t="shared" si="112"/>
        <v>4.18</v>
      </c>
      <c r="AC648" s="284">
        <f t="shared" si="113"/>
        <v>11.22</v>
      </c>
      <c r="AD648" s="284">
        <f t="shared" si="114"/>
        <v>15.4</v>
      </c>
      <c r="AE648" s="284">
        <f t="shared" si="115"/>
        <v>11.55</v>
      </c>
      <c r="AF648" s="284">
        <f t="shared" si="116"/>
        <v>15.79</v>
      </c>
    </row>
    <row r="649" spans="2:32">
      <c r="B649" s="53">
        <v>41347.260416666606</v>
      </c>
      <c r="C649" s="46">
        <v>13.13</v>
      </c>
      <c r="D649" s="46">
        <v>15.39</v>
      </c>
      <c r="E649" s="46">
        <v>13.08</v>
      </c>
      <c r="F649" s="46">
        <v>12.57</v>
      </c>
      <c r="G649" s="46">
        <v>10.43</v>
      </c>
      <c r="H649" s="46">
        <v>15</v>
      </c>
      <c r="I649" s="46">
        <v>12.28</v>
      </c>
      <c r="J649" s="46">
        <v>14.18</v>
      </c>
      <c r="K649" s="46">
        <v>14.2</v>
      </c>
      <c r="L649" s="46">
        <v>11.73</v>
      </c>
      <c r="M649" s="46">
        <v>4.26</v>
      </c>
      <c r="N649" s="46">
        <v>11.23</v>
      </c>
      <c r="O649" s="46">
        <v>15.4</v>
      </c>
      <c r="P649" s="46">
        <v>9.86</v>
      </c>
      <c r="Q649" s="46">
        <v>15.03</v>
      </c>
      <c r="R649" s="284">
        <f t="shared" si="102"/>
        <v>13.13</v>
      </c>
      <c r="S649" s="284">
        <f t="shared" si="103"/>
        <v>15.39</v>
      </c>
      <c r="T649" s="284">
        <f t="shared" si="104"/>
        <v>13.08</v>
      </c>
      <c r="U649" s="284">
        <f t="shared" si="105"/>
        <v>12.57</v>
      </c>
      <c r="V649" s="284">
        <f t="shared" si="106"/>
        <v>10.43</v>
      </c>
      <c r="W649" s="284">
        <f t="shared" si="107"/>
        <v>15</v>
      </c>
      <c r="X649" s="284">
        <f t="shared" si="108"/>
        <v>12.28</v>
      </c>
      <c r="Y649" s="284">
        <f t="shared" si="109"/>
        <v>14.18</v>
      </c>
      <c r="Z649" s="284">
        <f t="shared" si="110"/>
        <v>14.2</v>
      </c>
      <c r="AA649" s="284">
        <f t="shared" si="111"/>
        <v>11.73</v>
      </c>
      <c r="AB649" s="284">
        <f t="shared" si="112"/>
        <v>4.26</v>
      </c>
      <c r="AC649" s="284">
        <f t="shared" si="113"/>
        <v>11.23</v>
      </c>
      <c r="AD649" s="284">
        <f t="shared" si="114"/>
        <v>15.4</v>
      </c>
      <c r="AE649" s="284">
        <f t="shared" si="115"/>
        <v>9.86</v>
      </c>
      <c r="AF649" s="284">
        <f t="shared" si="116"/>
        <v>15.03</v>
      </c>
    </row>
    <row r="650" spans="2:32">
      <c r="B650" s="53">
        <v>41347.27083333327</v>
      </c>
      <c r="C650" s="46">
        <v>13.3</v>
      </c>
      <c r="D650" s="46">
        <v>15.82</v>
      </c>
      <c r="E650" s="46">
        <v>13.08</v>
      </c>
      <c r="F650" s="46">
        <v>12.5</v>
      </c>
      <c r="G650" s="46">
        <v>10.48</v>
      </c>
      <c r="H650" s="46">
        <v>14.17</v>
      </c>
      <c r="I650" s="46">
        <v>12.24</v>
      </c>
      <c r="J650" s="46">
        <v>14.05</v>
      </c>
      <c r="K650" s="46">
        <v>14.2</v>
      </c>
      <c r="L650" s="46">
        <v>11.22</v>
      </c>
      <c r="M650" s="46">
        <v>4.45</v>
      </c>
      <c r="N650" s="46">
        <v>10.97</v>
      </c>
      <c r="O650" s="46">
        <v>15.23</v>
      </c>
      <c r="P650" s="46">
        <v>9.16</v>
      </c>
      <c r="Q650" s="46">
        <v>15.76</v>
      </c>
      <c r="R650" s="284">
        <f t="shared" si="102"/>
        <v>13.3</v>
      </c>
      <c r="S650" s="284">
        <f t="shared" si="103"/>
        <v>15.82</v>
      </c>
      <c r="T650" s="284">
        <f t="shared" si="104"/>
        <v>13.08</v>
      </c>
      <c r="U650" s="284">
        <f t="shared" si="105"/>
        <v>12.5</v>
      </c>
      <c r="V650" s="284">
        <f t="shared" si="106"/>
        <v>10.48</v>
      </c>
      <c r="W650" s="284">
        <f t="shared" si="107"/>
        <v>14.17</v>
      </c>
      <c r="X650" s="284">
        <f t="shared" si="108"/>
        <v>12.24</v>
      </c>
      <c r="Y650" s="284">
        <f t="shared" si="109"/>
        <v>14.05</v>
      </c>
      <c r="Z650" s="284">
        <f t="shared" si="110"/>
        <v>14.2</v>
      </c>
      <c r="AA650" s="284">
        <f t="shared" si="111"/>
        <v>11.22</v>
      </c>
      <c r="AB650" s="284">
        <f t="shared" si="112"/>
        <v>4.45</v>
      </c>
      <c r="AC650" s="284">
        <f t="shared" si="113"/>
        <v>10.97</v>
      </c>
      <c r="AD650" s="284">
        <f t="shared" si="114"/>
        <v>15.23</v>
      </c>
      <c r="AE650" s="284">
        <f t="shared" si="115"/>
        <v>9.16</v>
      </c>
      <c r="AF650" s="284">
        <f t="shared" si="116"/>
        <v>15.76</v>
      </c>
    </row>
    <row r="651" spans="2:32">
      <c r="B651" s="53">
        <v>41347.281249999935</v>
      </c>
      <c r="C651" s="46">
        <v>13.46</v>
      </c>
      <c r="D651" s="46">
        <v>15.66</v>
      </c>
      <c r="E651" s="46">
        <v>13.31</v>
      </c>
      <c r="F651" s="46">
        <v>12.42</v>
      </c>
      <c r="G651" s="46">
        <v>10.119999999999999</v>
      </c>
      <c r="H651" s="46">
        <v>13.65</v>
      </c>
      <c r="I651" s="46">
        <v>12.18</v>
      </c>
      <c r="J651" s="46">
        <v>13.6</v>
      </c>
      <c r="K651" s="46">
        <v>14.15</v>
      </c>
      <c r="L651" s="46">
        <v>10.77</v>
      </c>
      <c r="M651" s="46">
        <v>4.6399999999999997</v>
      </c>
      <c r="N651" s="46">
        <v>10.83</v>
      </c>
      <c r="O651" s="46">
        <v>15.24</v>
      </c>
      <c r="P651" s="46">
        <v>8.77</v>
      </c>
      <c r="Q651" s="46">
        <v>15.41</v>
      </c>
      <c r="R651" s="284">
        <f t="shared" si="102"/>
        <v>13.46</v>
      </c>
      <c r="S651" s="284">
        <f t="shared" si="103"/>
        <v>15.66</v>
      </c>
      <c r="T651" s="284">
        <f t="shared" si="104"/>
        <v>13.31</v>
      </c>
      <c r="U651" s="284">
        <f t="shared" si="105"/>
        <v>12.42</v>
      </c>
      <c r="V651" s="284">
        <f t="shared" si="106"/>
        <v>10.119999999999999</v>
      </c>
      <c r="W651" s="284">
        <f t="shared" si="107"/>
        <v>13.65</v>
      </c>
      <c r="X651" s="284">
        <f t="shared" si="108"/>
        <v>12.18</v>
      </c>
      <c r="Y651" s="284">
        <f t="shared" si="109"/>
        <v>13.6</v>
      </c>
      <c r="Z651" s="284">
        <f t="shared" si="110"/>
        <v>14.15</v>
      </c>
      <c r="AA651" s="284">
        <f t="shared" si="111"/>
        <v>10.77</v>
      </c>
      <c r="AB651" s="284">
        <f t="shared" si="112"/>
        <v>4.6399999999999997</v>
      </c>
      <c r="AC651" s="284">
        <f t="shared" si="113"/>
        <v>10.83</v>
      </c>
      <c r="AD651" s="284">
        <f t="shared" si="114"/>
        <v>15.24</v>
      </c>
      <c r="AE651" s="284">
        <f t="shared" si="115"/>
        <v>8.77</v>
      </c>
      <c r="AF651" s="284">
        <f t="shared" si="116"/>
        <v>15.41</v>
      </c>
    </row>
    <row r="652" spans="2:32">
      <c r="B652" s="53">
        <v>41347.291666666599</v>
      </c>
      <c r="C652" s="46">
        <v>13.18</v>
      </c>
      <c r="D652" s="46">
        <v>15.01</v>
      </c>
      <c r="E652" s="46">
        <v>14.07</v>
      </c>
      <c r="F652" s="46">
        <v>12.26</v>
      </c>
      <c r="G652" s="46">
        <v>10.220000000000001</v>
      </c>
      <c r="H652" s="46">
        <v>13.62</v>
      </c>
      <c r="I652" s="46">
        <v>12</v>
      </c>
      <c r="J652" s="46">
        <v>13.59</v>
      </c>
      <c r="K652" s="46">
        <v>14.13</v>
      </c>
      <c r="L652" s="46">
        <v>11.19</v>
      </c>
      <c r="M652" s="46">
        <v>4.8</v>
      </c>
      <c r="N652" s="46">
        <v>10.95</v>
      </c>
      <c r="O652" s="46">
        <v>15.26</v>
      </c>
      <c r="P652" s="46">
        <v>8.58</v>
      </c>
      <c r="Q652" s="46">
        <v>15.42</v>
      </c>
      <c r="R652" s="284">
        <f t="shared" si="102"/>
        <v>13.18</v>
      </c>
      <c r="S652" s="284">
        <f t="shared" si="103"/>
        <v>15.01</v>
      </c>
      <c r="T652" s="284">
        <f t="shared" si="104"/>
        <v>14.07</v>
      </c>
      <c r="U652" s="284">
        <f t="shared" si="105"/>
        <v>12.26</v>
      </c>
      <c r="V652" s="284">
        <f t="shared" si="106"/>
        <v>10.220000000000001</v>
      </c>
      <c r="W652" s="284">
        <f t="shared" si="107"/>
        <v>13.62</v>
      </c>
      <c r="X652" s="284">
        <f t="shared" si="108"/>
        <v>12</v>
      </c>
      <c r="Y652" s="284">
        <f t="shared" si="109"/>
        <v>13.59</v>
      </c>
      <c r="Z652" s="284">
        <f t="shared" si="110"/>
        <v>14.13</v>
      </c>
      <c r="AA652" s="284">
        <f t="shared" si="111"/>
        <v>11.19</v>
      </c>
      <c r="AB652" s="284">
        <f t="shared" si="112"/>
        <v>4.8</v>
      </c>
      <c r="AC652" s="284">
        <f t="shared" si="113"/>
        <v>10.95</v>
      </c>
      <c r="AD652" s="284">
        <f t="shared" si="114"/>
        <v>15.26</v>
      </c>
      <c r="AE652" s="284">
        <f t="shared" si="115"/>
        <v>8.58</v>
      </c>
      <c r="AF652" s="284">
        <f t="shared" si="116"/>
        <v>15.42</v>
      </c>
    </row>
    <row r="653" spans="2:32">
      <c r="B653" s="53">
        <v>41347.302083333263</v>
      </c>
      <c r="C653" s="46">
        <v>12.55</v>
      </c>
      <c r="D653" s="46">
        <v>14.6</v>
      </c>
      <c r="E653" s="46">
        <v>14.12</v>
      </c>
      <c r="F653" s="46">
        <v>12.43</v>
      </c>
      <c r="G653" s="46">
        <v>9.4600000000000009</v>
      </c>
      <c r="H653" s="46">
        <v>12.42</v>
      </c>
      <c r="I653" s="46">
        <v>11.95</v>
      </c>
      <c r="J653" s="46">
        <v>13.41</v>
      </c>
      <c r="K653" s="46">
        <v>13.54</v>
      </c>
      <c r="L653" s="46">
        <v>11.14</v>
      </c>
      <c r="M653" s="46">
        <v>4.9800000000000004</v>
      </c>
      <c r="N653" s="46">
        <v>10.87</v>
      </c>
      <c r="O653" s="46">
        <v>15.06</v>
      </c>
      <c r="P653" s="46">
        <v>8.61</v>
      </c>
      <c r="Q653" s="46">
        <v>15.14</v>
      </c>
      <c r="R653" s="284">
        <f t="shared" si="102"/>
        <v>12.55</v>
      </c>
      <c r="S653" s="284">
        <f t="shared" si="103"/>
        <v>14.6</v>
      </c>
      <c r="T653" s="284">
        <f t="shared" si="104"/>
        <v>14.12</v>
      </c>
      <c r="U653" s="284">
        <f t="shared" si="105"/>
        <v>12.43</v>
      </c>
      <c r="V653" s="284">
        <f t="shared" si="106"/>
        <v>9.4600000000000009</v>
      </c>
      <c r="W653" s="284">
        <f t="shared" si="107"/>
        <v>12.42</v>
      </c>
      <c r="X653" s="284">
        <f t="shared" si="108"/>
        <v>11.95</v>
      </c>
      <c r="Y653" s="284">
        <f t="shared" si="109"/>
        <v>13.41</v>
      </c>
      <c r="Z653" s="284">
        <f t="shared" si="110"/>
        <v>13.54</v>
      </c>
      <c r="AA653" s="284">
        <f t="shared" si="111"/>
        <v>11.14</v>
      </c>
      <c r="AB653" s="284">
        <f t="shared" si="112"/>
        <v>4.9800000000000004</v>
      </c>
      <c r="AC653" s="284">
        <f t="shared" si="113"/>
        <v>10.87</v>
      </c>
      <c r="AD653" s="284">
        <f t="shared" si="114"/>
        <v>15.06</v>
      </c>
      <c r="AE653" s="284">
        <f t="shared" si="115"/>
        <v>8.61</v>
      </c>
      <c r="AF653" s="284">
        <f t="shared" si="116"/>
        <v>15.14</v>
      </c>
    </row>
    <row r="654" spans="2:32">
      <c r="B654" s="53">
        <v>41347.312499999927</v>
      </c>
      <c r="C654" s="46">
        <v>12.32</v>
      </c>
      <c r="D654" s="46">
        <v>14.65</v>
      </c>
      <c r="E654" s="46">
        <v>14.3</v>
      </c>
      <c r="F654" s="46">
        <v>12.35</v>
      </c>
      <c r="G654" s="46">
        <v>10.210000000000001</v>
      </c>
      <c r="H654" s="46">
        <v>10.69</v>
      </c>
      <c r="I654" s="46">
        <v>11.72</v>
      </c>
      <c r="J654" s="46">
        <v>13.72</v>
      </c>
      <c r="K654" s="46">
        <v>13.36</v>
      </c>
      <c r="L654" s="46">
        <v>10.9</v>
      </c>
      <c r="M654" s="46">
        <v>5.49</v>
      </c>
      <c r="N654" s="46">
        <v>10.82</v>
      </c>
      <c r="O654" s="46">
        <v>14.31</v>
      </c>
      <c r="P654" s="46">
        <v>8.5299999999999994</v>
      </c>
      <c r="Q654" s="46">
        <v>14.93</v>
      </c>
      <c r="R654" s="284">
        <f t="shared" si="102"/>
        <v>12.32</v>
      </c>
      <c r="S654" s="284">
        <f t="shared" si="103"/>
        <v>14.65</v>
      </c>
      <c r="T654" s="284">
        <f t="shared" si="104"/>
        <v>14.3</v>
      </c>
      <c r="U654" s="284">
        <f t="shared" si="105"/>
        <v>12.35</v>
      </c>
      <c r="V654" s="284">
        <f t="shared" si="106"/>
        <v>10.210000000000001</v>
      </c>
      <c r="W654" s="284">
        <f t="shared" si="107"/>
        <v>10.69</v>
      </c>
      <c r="X654" s="284">
        <f t="shared" si="108"/>
        <v>11.72</v>
      </c>
      <c r="Y654" s="284">
        <f t="shared" si="109"/>
        <v>13.72</v>
      </c>
      <c r="Z654" s="284">
        <f t="shared" si="110"/>
        <v>13.36</v>
      </c>
      <c r="AA654" s="284">
        <f t="shared" si="111"/>
        <v>10.9</v>
      </c>
      <c r="AB654" s="284">
        <f t="shared" si="112"/>
        <v>5.49</v>
      </c>
      <c r="AC654" s="284">
        <f t="shared" si="113"/>
        <v>10.82</v>
      </c>
      <c r="AD654" s="284">
        <f t="shared" si="114"/>
        <v>14.31</v>
      </c>
      <c r="AE654" s="284">
        <f t="shared" si="115"/>
        <v>8.5299999999999994</v>
      </c>
      <c r="AF654" s="284">
        <f t="shared" si="116"/>
        <v>14.93</v>
      </c>
    </row>
    <row r="655" spans="2:32">
      <c r="B655" s="53">
        <v>41347.322916666591</v>
      </c>
      <c r="C655" s="46">
        <v>12.17</v>
      </c>
      <c r="D655" s="46">
        <v>14.46</v>
      </c>
      <c r="E655" s="46">
        <v>14.51</v>
      </c>
      <c r="F655" s="46">
        <v>12.31</v>
      </c>
      <c r="G655" s="46">
        <v>10.16</v>
      </c>
      <c r="H655" s="46">
        <v>10.56</v>
      </c>
      <c r="I655" s="46">
        <v>11.62</v>
      </c>
      <c r="J655" s="46">
        <v>13.9</v>
      </c>
      <c r="K655" s="46">
        <v>12.88</v>
      </c>
      <c r="L655" s="46">
        <v>10.78</v>
      </c>
      <c r="M655" s="46">
        <v>5.84</v>
      </c>
      <c r="N655" s="46">
        <v>10.8</v>
      </c>
      <c r="O655" s="46">
        <v>14.42</v>
      </c>
      <c r="P655" s="46">
        <v>8.35</v>
      </c>
      <c r="Q655" s="46">
        <v>15.07</v>
      </c>
      <c r="R655" s="284">
        <f t="shared" si="102"/>
        <v>12.17</v>
      </c>
      <c r="S655" s="284">
        <f t="shared" si="103"/>
        <v>14.46</v>
      </c>
      <c r="T655" s="284">
        <f t="shared" si="104"/>
        <v>14.51</v>
      </c>
      <c r="U655" s="284">
        <f t="shared" si="105"/>
        <v>12.31</v>
      </c>
      <c r="V655" s="284">
        <f t="shared" si="106"/>
        <v>10.16</v>
      </c>
      <c r="W655" s="284">
        <f t="shared" si="107"/>
        <v>10.56</v>
      </c>
      <c r="X655" s="284">
        <f t="shared" si="108"/>
        <v>11.62</v>
      </c>
      <c r="Y655" s="284">
        <f t="shared" si="109"/>
        <v>13.9</v>
      </c>
      <c r="Z655" s="284">
        <f t="shared" si="110"/>
        <v>12.88</v>
      </c>
      <c r="AA655" s="284">
        <f t="shared" si="111"/>
        <v>10.78</v>
      </c>
      <c r="AB655" s="284">
        <f t="shared" si="112"/>
        <v>5.84</v>
      </c>
      <c r="AC655" s="284">
        <f t="shared" si="113"/>
        <v>10.8</v>
      </c>
      <c r="AD655" s="284">
        <f t="shared" si="114"/>
        <v>14.42</v>
      </c>
      <c r="AE655" s="284">
        <f t="shared" si="115"/>
        <v>8.35</v>
      </c>
      <c r="AF655" s="284">
        <f t="shared" si="116"/>
        <v>15.07</v>
      </c>
    </row>
    <row r="656" spans="2:32">
      <c r="B656" s="53">
        <v>41347.333333333256</v>
      </c>
      <c r="C656" s="46">
        <v>12.36</v>
      </c>
      <c r="D656" s="46">
        <v>14.58</v>
      </c>
      <c r="E656" s="46">
        <v>14.85</v>
      </c>
      <c r="F656" s="46">
        <v>12.51</v>
      </c>
      <c r="G656" s="46">
        <v>10.050000000000001</v>
      </c>
      <c r="H656" s="46">
        <v>10.65</v>
      </c>
      <c r="I656" s="46">
        <v>11.81</v>
      </c>
      <c r="J656" s="46">
        <v>13.92</v>
      </c>
      <c r="K656" s="46">
        <v>12.61</v>
      </c>
      <c r="L656" s="46">
        <v>10.96</v>
      </c>
      <c r="M656" s="46">
        <v>5.98</v>
      </c>
      <c r="N656" s="46">
        <v>10.11</v>
      </c>
      <c r="O656" s="46">
        <v>15</v>
      </c>
      <c r="P656" s="46">
        <v>8.06</v>
      </c>
      <c r="Q656" s="46">
        <v>15.02</v>
      </c>
      <c r="R656" s="284">
        <f t="shared" si="102"/>
        <v>12.36</v>
      </c>
      <c r="S656" s="284">
        <f t="shared" si="103"/>
        <v>14.58</v>
      </c>
      <c r="T656" s="284">
        <f t="shared" si="104"/>
        <v>14.85</v>
      </c>
      <c r="U656" s="284">
        <f t="shared" si="105"/>
        <v>12.51</v>
      </c>
      <c r="V656" s="284">
        <f t="shared" si="106"/>
        <v>10.050000000000001</v>
      </c>
      <c r="W656" s="284">
        <f t="shared" si="107"/>
        <v>10.65</v>
      </c>
      <c r="X656" s="284">
        <f t="shared" si="108"/>
        <v>11.81</v>
      </c>
      <c r="Y656" s="284">
        <f t="shared" si="109"/>
        <v>13.92</v>
      </c>
      <c r="Z656" s="284">
        <f t="shared" si="110"/>
        <v>12.61</v>
      </c>
      <c r="AA656" s="284">
        <f t="shared" si="111"/>
        <v>10.96</v>
      </c>
      <c r="AB656" s="284">
        <f t="shared" si="112"/>
        <v>5.98</v>
      </c>
      <c r="AC656" s="284">
        <f t="shared" si="113"/>
        <v>10.11</v>
      </c>
      <c r="AD656" s="284">
        <f t="shared" si="114"/>
        <v>15</v>
      </c>
      <c r="AE656" s="284">
        <f t="shared" si="115"/>
        <v>8.06</v>
      </c>
      <c r="AF656" s="284">
        <f t="shared" si="116"/>
        <v>15.02</v>
      </c>
    </row>
    <row r="657" spans="2:32">
      <c r="B657" s="53">
        <v>41347.34374999992</v>
      </c>
      <c r="C657" s="46">
        <v>12.5</v>
      </c>
      <c r="D657" s="46">
        <v>14.39</v>
      </c>
      <c r="E657" s="46">
        <v>14.82</v>
      </c>
      <c r="F657" s="46">
        <v>12.46</v>
      </c>
      <c r="G657" s="46">
        <v>10.35</v>
      </c>
      <c r="H657" s="46">
        <v>10.8</v>
      </c>
      <c r="I657" s="46">
        <v>11.94</v>
      </c>
      <c r="J657" s="46">
        <v>14.15</v>
      </c>
      <c r="K657" s="46">
        <v>12.36</v>
      </c>
      <c r="L657" s="46">
        <v>11.39</v>
      </c>
      <c r="M657" s="46">
        <v>6.25</v>
      </c>
      <c r="N657" s="46">
        <v>10.23</v>
      </c>
      <c r="O657" s="46">
        <v>15.26</v>
      </c>
      <c r="P657" s="46">
        <v>7.9</v>
      </c>
      <c r="Q657" s="46">
        <v>15.19</v>
      </c>
      <c r="R657" s="284">
        <f t="shared" si="102"/>
        <v>12.5</v>
      </c>
      <c r="S657" s="284">
        <f t="shared" si="103"/>
        <v>14.39</v>
      </c>
      <c r="T657" s="284">
        <f t="shared" si="104"/>
        <v>14.82</v>
      </c>
      <c r="U657" s="284">
        <f t="shared" si="105"/>
        <v>12.46</v>
      </c>
      <c r="V657" s="284">
        <f t="shared" si="106"/>
        <v>10.35</v>
      </c>
      <c r="W657" s="284">
        <f t="shared" si="107"/>
        <v>10.8</v>
      </c>
      <c r="X657" s="284">
        <f t="shared" si="108"/>
        <v>11.94</v>
      </c>
      <c r="Y657" s="284">
        <f t="shared" si="109"/>
        <v>14.15</v>
      </c>
      <c r="Z657" s="284">
        <f t="shared" si="110"/>
        <v>12.36</v>
      </c>
      <c r="AA657" s="284">
        <f t="shared" si="111"/>
        <v>11.39</v>
      </c>
      <c r="AB657" s="284">
        <f t="shared" si="112"/>
        <v>6.25</v>
      </c>
      <c r="AC657" s="284">
        <f t="shared" si="113"/>
        <v>10.23</v>
      </c>
      <c r="AD657" s="284">
        <f t="shared" si="114"/>
        <v>15.26</v>
      </c>
      <c r="AE657" s="284">
        <f t="shared" si="115"/>
        <v>7.9</v>
      </c>
      <c r="AF657" s="284">
        <f t="shared" si="116"/>
        <v>15.19</v>
      </c>
    </row>
    <row r="658" spans="2:32">
      <c r="B658" s="53">
        <v>41347.354166666584</v>
      </c>
      <c r="C658" s="46">
        <v>12.47</v>
      </c>
      <c r="D658" s="46">
        <v>13.45</v>
      </c>
      <c r="E658" s="46">
        <v>14.5</v>
      </c>
      <c r="F658" s="46">
        <v>12.56</v>
      </c>
      <c r="G658" s="46">
        <v>10.74</v>
      </c>
      <c r="H658" s="46">
        <v>10.74</v>
      </c>
      <c r="I658" s="46">
        <v>11.94</v>
      </c>
      <c r="J658" s="46">
        <v>13.96</v>
      </c>
      <c r="K658" s="46">
        <v>12.68</v>
      </c>
      <c r="L658" s="46">
        <v>11.85</v>
      </c>
      <c r="M658" s="46">
        <v>6.8</v>
      </c>
      <c r="N658" s="46">
        <v>10.199999999999999</v>
      </c>
      <c r="O658" s="46">
        <v>15.28</v>
      </c>
      <c r="P658" s="46">
        <v>7.77</v>
      </c>
      <c r="Q658" s="46">
        <v>15.11</v>
      </c>
      <c r="R658" s="284">
        <f t="shared" si="102"/>
        <v>12.47</v>
      </c>
      <c r="S658" s="284">
        <f t="shared" si="103"/>
        <v>13.45</v>
      </c>
      <c r="T658" s="284">
        <f t="shared" si="104"/>
        <v>14.5</v>
      </c>
      <c r="U658" s="284">
        <f t="shared" si="105"/>
        <v>12.56</v>
      </c>
      <c r="V658" s="284">
        <f t="shared" si="106"/>
        <v>10.74</v>
      </c>
      <c r="W658" s="284">
        <f t="shared" si="107"/>
        <v>10.74</v>
      </c>
      <c r="X658" s="284">
        <f t="shared" si="108"/>
        <v>11.94</v>
      </c>
      <c r="Y658" s="284">
        <f t="shared" si="109"/>
        <v>13.96</v>
      </c>
      <c r="Z658" s="284">
        <f t="shared" si="110"/>
        <v>12.68</v>
      </c>
      <c r="AA658" s="284">
        <f t="shared" si="111"/>
        <v>11.85</v>
      </c>
      <c r="AB658" s="284">
        <f t="shared" si="112"/>
        <v>6.8</v>
      </c>
      <c r="AC658" s="284">
        <f t="shared" si="113"/>
        <v>10.199999999999999</v>
      </c>
      <c r="AD658" s="284">
        <f t="shared" si="114"/>
        <v>15.28</v>
      </c>
      <c r="AE658" s="284">
        <f t="shared" si="115"/>
        <v>7.77</v>
      </c>
      <c r="AF658" s="284">
        <f t="shared" si="116"/>
        <v>15.11</v>
      </c>
    </row>
    <row r="659" spans="2:32">
      <c r="B659" s="53">
        <v>41347.364583333248</v>
      </c>
      <c r="C659" s="46">
        <v>12.65</v>
      </c>
      <c r="D659" s="46">
        <v>14.29</v>
      </c>
      <c r="E659" s="46">
        <v>14.08</v>
      </c>
      <c r="F659" s="46">
        <v>12.46</v>
      </c>
      <c r="G659" s="46">
        <v>10.77</v>
      </c>
      <c r="H659" s="46">
        <v>10.72</v>
      </c>
      <c r="I659" s="46">
        <v>11.67</v>
      </c>
      <c r="J659" s="46">
        <v>13.86</v>
      </c>
      <c r="K659" s="46">
        <v>12.8</v>
      </c>
      <c r="L659" s="46">
        <v>11.85</v>
      </c>
      <c r="M659" s="46">
        <v>7.18</v>
      </c>
      <c r="N659" s="46">
        <v>10.14</v>
      </c>
      <c r="O659" s="46">
        <v>15.28</v>
      </c>
      <c r="P659" s="46">
        <v>7.96</v>
      </c>
      <c r="Q659" s="46">
        <v>15.05</v>
      </c>
      <c r="R659" s="284">
        <f t="shared" si="102"/>
        <v>12.65</v>
      </c>
      <c r="S659" s="284">
        <f t="shared" si="103"/>
        <v>14.29</v>
      </c>
      <c r="T659" s="284">
        <f t="shared" si="104"/>
        <v>14.08</v>
      </c>
      <c r="U659" s="284">
        <f t="shared" si="105"/>
        <v>12.46</v>
      </c>
      <c r="V659" s="284">
        <f t="shared" si="106"/>
        <v>10.77</v>
      </c>
      <c r="W659" s="284">
        <f t="shared" si="107"/>
        <v>10.72</v>
      </c>
      <c r="X659" s="284">
        <f t="shared" si="108"/>
        <v>11.67</v>
      </c>
      <c r="Y659" s="284">
        <f t="shared" si="109"/>
        <v>13.86</v>
      </c>
      <c r="Z659" s="284">
        <f t="shared" si="110"/>
        <v>12.8</v>
      </c>
      <c r="AA659" s="284">
        <f t="shared" si="111"/>
        <v>11.85</v>
      </c>
      <c r="AB659" s="284">
        <f t="shared" si="112"/>
        <v>7.18</v>
      </c>
      <c r="AC659" s="284">
        <f t="shared" si="113"/>
        <v>10.14</v>
      </c>
      <c r="AD659" s="284">
        <f t="shared" si="114"/>
        <v>15.28</v>
      </c>
      <c r="AE659" s="284">
        <f t="shared" si="115"/>
        <v>7.96</v>
      </c>
      <c r="AF659" s="284">
        <f t="shared" si="116"/>
        <v>15.05</v>
      </c>
    </row>
    <row r="660" spans="2:32">
      <c r="B660" s="53">
        <v>41347.374999999913</v>
      </c>
      <c r="C660" s="46">
        <v>12.49</v>
      </c>
      <c r="D660" s="46">
        <v>14.57</v>
      </c>
      <c r="E660" s="46">
        <v>13.5</v>
      </c>
      <c r="F660" s="46">
        <v>12.28</v>
      </c>
      <c r="G660" s="46">
        <v>11.06</v>
      </c>
      <c r="H660" s="46">
        <v>10.72</v>
      </c>
      <c r="I660" s="46">
        <v>11.51</v>
      </c>
      <c r="J660" s="46">
        <v>14.26</v>
      </c>
      <c r="K660" s="46">
        <v>12.94</v>
      </c>
      <c r="L660" s="46">
        <v>11.94</v>
      </c>
      <c r="M660" s="46">
        <v>7.61</v>
      </c>
      <c r="N660" s="46">
        <v>10.38</v>
      </c>
      <c r="O660" s="46">
        <v>15.2</v>
      </c>
      <c r="P660" s="46">
        <v>7.93</v>
      </c>
      <c r="Q660" s="46">
        <v>15.09</v>
      </c>
      <c r="R660" s="284">
        <f t="shared" si="102"/>
        <v>12.49</v>
      </c>
      <c r="S660" s="284">
        <f t="shared" si="103"/>
        <v>14.57</v>
      </c>
      <c r="T660" s="284">
        <f t="shared" si="104"/>
        <v>13.5</v>
      </c>
      <c r="U660" s="284">
        <f t="shared" si="105"/>
        <v>12.28</v>
      </c>
      <c r="V660" s="284">
        <f t="shared" si="106"/>
        <v>11.06</v>
      </c>
      <c r="W660" s="284">
        <f t="shared" si="107"/>
        <v>10.72</v>
      </c>
      <c r="X660" s="284">
        <f t="shared" si="108"/>
        <v>11.51</v>
      </c>
      <c r="Y660" s="284">
        <f t="shared" si="109"/>
        <v>14.26</v>
      </c>
      <c r="Z660" s="284">
        <f t="shared" si="110"/>
        <v>12.94</v>
      </c>
      <c r="AA660" s="284">
        <f t="shared" si="111"/>
        <v>11.94</v>
      </c>
      <c r="AB660" s="284">
        <f t="shared" si="112"/>
        <v>7.61</v>
      </c>
      <c r="AC660" s="284">
        <f t="shared" si="113"/>
        <v>10.38</v>
      </c>
      <c r="AD660" s="284">
        <f t="shared" si="114"/>
        <v>15.2</v>
      </c>
      <c r="AE660" s="284">
        <f t="shared" si="115"/>
        <v>7.93</v>
      </c>
      <c r="AF660" s="284">
        <f t="shared" si="116"/>
        <v>15.09</v>
      </c>
    </row>
    <row r="661" spans="2:32">
      <c r="B661" s="53">
        <v>41347.385416666577</v>
      </c>
      <c r="C661" s="46">
        <v>12.37</v>
      </c>
      <c r="D661" s="46">
        <v>13.18</v>
      </c>
      <c r="E661" s="46">
        <v>14.15</v>
      </c>
      <c r="F661" s="46">
        <v>12.31</v>
      </c>
      <c r="G661" s="46">
        <v>11.47</v>
      </c>
      <c r="H661" s="46">
        <v>10.79</v>
      </c>
      <c r="I661" s="46">
        <v>11.9</v>
      </c>
      <c r="J661" s="46">
        <v>14.84</v>
      </c>
      <c r="K661" s="46">
        <v>13.31</v>
      </c>
      <c r="L661" s="46">
        <v>12.04</v>
      </c>
      <c r="M661" s="46">
        <v>8.0500000000000007</v>
      </c>
      <c r="N661" s="46">
        <v>10.35</v>
      </c>
      <c r="O661" s="46">
        <v>14.98</v>
      </c>
      <c r="P661" s="46">
        <v>7.56</v>
      </c>
      <c r="Q661" s="46">
        <v>15.31</v>
      </c>
      <c r="R661" s="284">
        <f t="shared" si="102"/>
        <v>12.37</v>
      </c>
      <c r="S661" s="284">
        <f t="shared" si="103"/>
        <v>13.18</v>
      </c>
      <c r="T661" s="284">
        <f t="shared" si="104"/>
        <v>14.15</v>
      </c>
      <c r="U661" s="284">
        <f t="shared" si="105"/>
        <v>12.31</v>
      </c>
      <c r="V661" s="284">
        <f t="shared" si="106"/>
        <v>11.47</v>
      </c>
      <c r="W661" s="284">
        <f t="shared" si="107"/>
        <v>10.79</v>
      </c>
      <c r="X661" s="284">
        <f t="shared" si="108"/>
        <v>11.9</v>
      </c>
      <c r="Y661" s="284">
        <f t="shared" si="109"/>
        <v>14.84</v>
      </c>
      <c r="Z661" s="284">
        <f t="shared" si="110"/>
        <v>13.31</v>
      </c>
      <c r="AA661" s="284">
        <f t="shared" si="111"/>
        <v>12.04</v>
      </c>
      <c r="AB661" s="284">
        <f t="shared" si="112"/>
        <v>8.0500000000000007</v>
      </c>
      <c r="AC661" s="284">
        <f t="shared" si="113"/>
        <v>10.35</v>
      </c>
      <c r="AD661" s="284">
        <f t="shared" si="114"/>
        <v>14.98</v>
      </c>
      <c r="AE661" s="284">
        <f t="shared" si="115"/>
        <v>7.56</v>
      </c>
      <c r="AF661" s="284">
        <f t="shared" si="116"/>
        <v>15.31</v>
      </c>
    </row>
    <row r="662" spans="2:32">
      <c r="B662" s="53">
        <v>41347.395833333241</v>
      </c>
      <c r="C662" s="46">
        <v>12.28</v>
      </c>
      <c r="D662" s="46">
        <v>10.34</v>
      </c>
      <c r="E662" s="46">
        <v>14.33</v>
      </c>
      <c r="F662" s="46">
        <v>12.17</v>
      </c>
      <c r="G662" s="46">
        <v>11.54</v>
      </c>
      <c r="H662" s="46">
        <v>10.78</v>
      </c>
      <c r="I662" s="46">
        <v>12.01</v>
      </c>
      <c r="J662" s="46">
        <v>14.91</v>
      </c>
      <c r="K662" s="46">
        <v>13.65</v>
      </c>
      <c r="L662" s="46">
        <v>12.47</v>
      </c>
      <c r="M662" s="46">
        <v>8.59</v>
      </c>
      <c r="N662" s="46">
        <v>10.34</v>
      </c>
      <c r="O662" s="46">
        <v>15.04</v>
      </c>
      <c r="P662" s="46">
        <v>7.66</v>
      </c>
      <c r="Q662" s="46">
        <v>15.02</v>
      </c>
      <c r="R662" s="284">
        <f t="shared" si="102"/>
        <v>12.28</v>
      </c>
      <c r="S662" s="284">
        <f t="shared" si="103"/>
        <v>10.34</v>
      </c>
      <c r="T662" s="284">
        <f t="shared" si="104"/>
        <v>14.33</v>
      </c>
      <c r="U662" s="284">
        <f t="shared" si="105"/>
        <v>12.17</v>
      </c>
      <c r="V662" s="284">
        <f t="shared" si="106"/>
        <v>11.54</v>
      </c>
      <c r="W662" s="284">
        <f t="shared" si="107"/>
        <v>10.78</v>
      </c>
      <c r="X662" s="284">
        <f t="shared" si="108"/>
        <v>12.01</v>
      </c>
      <c r="Y662" s="284">
        <f t="shared" si="109"/>
        <v>14.91</v>
      </c>
      <c r="Z662" s="284">
        <f t="shared" si="110"/>
        <v>13.65</v>
      </c>
      <c r="AA662" s="284">
        <f t="shared" si="111"/>
        <v>12.47</v>
      </c>
      <c r="AB662" s="284">
        <f t="shared" si="112"/>
        <v>8.59</v>
      </c>
      <c r="AC662" s="284">
        <f t="shared" si="113"/>
        <v>10.34</v>
      </c>
      <c r="AD662" s="284">
        <f t="shared" si="114"/>
        <v>15.04</v>
      </c>
      <c r="AE662" s="284">
        <f t="shared" si="115"/>
        <v>7.66</v>
      </c>
      <c r="AF662" s="284">
        <f t="shared" si="116"/>
        <v>15.02</v>
      </c>
    </row>
    <row r="663" spans="2:32">
      <c r="B663" s="53">
        <v>41347.406249999905</v>
      </c>
      <c r="C663" s="46">
        <v>12.4</v>
      </c>
      <c r="D663" s="46">
        <v>10.48</v>
      </c>
      <c r="E663" s="46">
        <v>14.57</v>
      </c>
      <c r="F663" s="46">
        <v>12.21</v>
      </c>
      <c r="G663" s="46">
        <v>11.79</v>
      </c>
      <c r="H663" s="46">
        <v>10.66</v>
      </c>
      <c r="I663" s="46">
        <v>11.3</v>
      </c>
      <c r="J663" s="46">
        <v>15.21</v>
      </c>
      <c r="K663" s="46">
        <v>13.68</v>
      </c>
      <c r="L663" s="46">
        <v>12.39</v>
      </c>
      <c r="M663" s="46">
        <v>9.2899999999999991</v>
      </c>
      <c r="N663" s="46">
        <v>10.39</v>
      </c>
      <c r="O663" s="46">
        <v>15.31</v>
      </c>
      <c r="P663" s="46">
        <v>7.8</v>
      </c>
      <c r="Q663" s="46">
        <v>15.1</v>
      </c>
      <c r="R663" s="284">
        <f t="shared" si="102"/>
        <v>12.4</v>
      </c>
      <c r="S663" s="284">
        <f t="shared" si="103"/>
        <v>10.48</v>
      </c>
      <c r="T663" s="284">
        <f t="shared" si="104"/>
        <v>14.57</v>
      </c>
      <c r="U663" s="284">
        <f t="shared" si="105"/>
        <v>12.21</v>
      </c>
      <c r="V663" s="284">
        <f t="shared" si="106"/>
        <v>11.79</v>
      </c>
      <c r="W663" s="284">
        <f t="shared" si="107"/>
        <v>10.66</v>
      </c>
      <c r="X663" s="284">
        <f t="shared" si="108"/>
        <v>11.3</v>
      </c>
      <c r="Y663" s="284">
        <f t="shared" si="109"/>
        <v>15.21</v>
      </c>
      <c r="Z663" s="284">
        <f t="shared" si="110"/>
        <v>13.68</v>
      </c>
      <c r="AA663" s="284">
        <f t="shared" si="111"/>
        <v>12.39</v>
      </c>
      <c r="AB663" s="284">
        <f t="shared" si="112"/>
        <v>9.2899999999999991</v>
      </c>
      <c r="AC663" s="284">
        <f t="shared" si="113"/>
        <v>10.39</v>
      </c>
      <c r="AD663" s="284">
        <f t="shared" si="114"/>
        <v>15.31</v>
      </c>
      <c r="AE663" s="284">
        <f t="shared" si="115"/>
        <v>7.8</v>
      </c>
      <c r="AF663" s="284">
        <f t="shared" si="116"/>
        <v>15.1</v>
      </c>
    </row>
    <row r="664" spans="2:32">
      <c r="B664" s="53">
        <v>41347.41666666657</v>
      </c>
      <c r="C664" s="46">
        <v>12.42</v>
      </c>
      <c r="D664" s="46">
        <v>10.31</v>
      </c>
      <c r="E664" s="46">
        <v>14.92</v>
      </c>
      <c r="F664" s="46">
        <v>12.31</v>
      </c>
      <c r="G664" s="46">
        <v>12.14</v>
      </c>
      <c r="H664" s="46">
        <v>10.45</v>
      </c>
      <c r="I664" s="46">
        <v>11.25</v>
      </c>
      <c r="J664" s="46">
        <v>15.49</v>
      </c>
      <c r="K664" s="46">
        <v>13.64</v>
      </c>
      <c r="L664" s="46">
        <v>12.41</v>
      </c>
      <c r="M664" s="46">
        <v>10.3</v>
      </c>
      <c r="N664" s="46">
        <v>10.39</v>
      </c>
      <c r="O664" s="46">
        <v>15.37</v>
      </c>
      <c r="P664" s="46">
        <v>7.79</v>
      </c>
      <c r="Q664" s="46">
        <v>14.65</v>
      </c>
      <c r="R664" s="284">
        <f t="shared" si="102"/>
        <v>12.42</v>
      </c>
      <c r="S664" s="284">
        <f t="shared" si="103"/>
        <v>10.31</v>
      </c>
      <c r="T664" s="284">
        <f t="shared" si="104"/>
        <v>14.92</v>
      </c>
      <c r="U664" s="284">
        <f t="shared" si="105"/>
        <v>12.31</v>
      </c>
      <c r="V664" s="284">
        <f t="shared" si="106"/>
        <v>12.14</v>
      </c>
      <c r="W664" s="284">
        <f t="shared" si="107"/>
        <v>10.45</v>
      </c>
      <c r="X664" s="284">
        <f t="shared" si="108"/>
        <v>11.25</v>
      </c>
      <c r="Y664" s="284">
        <f t="shared" si="109"/>
        <v>15.49</v>
      </c>
      <c r="Z664" s="284">
        <f t="shared" si="110"/>
        <v>13.64</v>
      </c>
      <c r="AA664" s="284">
        <f t="shared" si="111"/>
        <v>12.41</v>
      </c>
      <c r="AB664" s="284">
        <f t="shared" si="112"/>
        <v>10.3</v>
      </c>
      <c r="AC664" s="284">
        <f t="shared" si="113"/>
        <v>10.39</v>
      </c>
      <c r="AD664" s="284">
        <f t="shared" si="114"/>
        <v>15.37</v>
      </c>
      <c r="AE664" s="284">
        <f t="shared" si="115"/>
        <v>7.79</v>
      </c>
      <c r="AF664" s="284">
        <f t="shared" si="116"/>
        <v>14.65</v>
      </c>
    </row>
    <row r="665" spans="2:32">
      <c r="B665" s="53">
        <v>41347.427083333234</v>
      </c>
      <c r="C665" s="46">
        <v>12.34</v>
      </c>
      <c r="D665" s="46">
        <v>10.039999999999999</v>
      </c>
      <c r="E665" s="46">
        <v>14.59</v>
      </c>
      <c r="F665" s="46">
        <v>12.24</v>
      </c>
      <c r="G665" s="46">
        <v>12.52</v>
      </c>
      <c r="H665" s="46">
        <v>10.050000000000001</v>
      </c>
      <c r="I665" s="46">
        <v>11.86</v>
      </c>
      <c r="J665" s="46">
        <v>15.07</v>
      </c>
      <c r="K665" s="46">
        <v>13.76</v>
      </c>
      <c r="L665" s="46">
        <v>12.82</v>
      </c>
      <c r="M665" s="46">
        <v>11.68</v>
      </c>
      <c r="N665" s="46">
        <v>10.45</v>
      </c>
      <c r="O665" s="46">
        <v>15.52</v>
      </c>
      <c r="P665" s="46">
        <v>7.75</v>
      </c>
      <c r="Q665" s="46">
        <v>14.68</v>
      </c>
      <c r="R665" s="284">
        <f t="shared" si="102"/>
        <v>12.34</v>
      </c>
      <c r="S665" s="284">
        <f t="shared" si="103"/>
        <v>10.039999999999999</v>
      </c>
      <c r="T665" s="284">
        <f t="shared" si="104"/>
        <v>14.59</v>
      </c>
      <c r="U665" s="284">
        <f t="shared" si="105"/>
        <v>12.24</v>
      </c>
      <c r="V665" s="284">
        <f t="shared" si="106"/>
        <v>12.52</v>
      </c>
      <c r="W665" s="284">
        <f t="shared" si="107"/>
        <v>10.050000000000001</v>
      </c>
      <c r="X665" s="284">
        <f t="shared" si="108"/>
        <v>11.86</v>
      </c>
      <c r="Y665" s="284">
        <f t="shared" si="109"/>
        <v>15.07</v>
      </c>
      <c r="Z665" s="284">
        <f t="shared" si="110"/>
        <v>13.76</v>
      </c>
      <c r="AA665" s="284">
        <f t="shared" si="111"/>
        <v>12.82</v>
      </c>
      <c r="AB665" s="284">
        <f t="shared" si="112"/>
        <v>11.68</v>
      </c>
      <c r="AC665" s="284">
        <f t="shared" si="113"/>
        <v>10.45</v>
      </c>
      <c r="AD665" s="284">
        <f t="shared" si="114"/>
        <v>15.52</v>
      </c>
      <c r="AE665" s="284">
        <f t="shared" si="115"/>
        <v>7.75</v>
      </c>
      <c r="AF665" s="284">
        <f t="shared" si="116"/>
        <v>14.68</v>
      </c>
    </row>
    <row r="666" spans="2:32">
      <c r="B666" s="53">
        <v>41347.437499999898</v>
      </c>
      <c r="C666" s="46">
        <v>12.06</v>
      </c>
      <c r="D666" s="46">
        <v>8.75</v>
      </c>
      <c r="E666" s="46">
        <v>14.5</v>
      </c>
      <c r="F666" s="46">
        <v>12.36</v>
      </c>
      <c r="G666" s="46">
        <v>13.08</v>
      </c>
      <c r="H666" s="46">
        <v>10.29</v>
      </c>
      <c r="I666" s="46">
        <v>11.95</v>
      </c>
      <c r="J666" s="46">
        <v>14.83</v>
      </c>
      <c r="K666" s="46">
        <v>13.75</v>
      </c>
      <c r="L666" s="46">
        <v>13</v>
      </c>
      <c r="M666" s="46">
        <v>13.13</v>
      </c>
      <c r="N666" s="46">
        <v>10.49</v>
      </c>
      <c r="O666" s="46">
        <v>15.51</v>
      </c>
      <c r="P666" s="46">
        <v>7.7</v>
      </c>
      <c r="Q666" s="46">
        <v>14.79</v>
      </c>
      <c r="R666" s="284">
        <f t="shared" si="102"/>
        <v>12.06</v>
      </c>
      <c r="S666" s="284">
        <f t="shared" si="103"/>
        <v>8.75</v>
      </c>
      <c r="T666" s="284">
        <f t="shared" si="104"/>
        <v>14.5</v>
      </c>
      <c r="U666" s="284">
        <f t="shared" si="105"/>
        <v>12.36</v>
      </c>
      <c r="V666" s="284">
        <f t="shared" si="106"/>
        <v>13.08</v>
      </c>
      <c r="W666" s="284">
        <f t="shared" si="107"/>
        <v>10.29</v>
      </c>
      <c r="X666" s="284">
        <f t="shared" si="108"/>
        <v>11.95</v>
      </c>
      <c r="Y666" s="284">
        <f t="shared" si="109"/>
        <v>14.83</v>
      </c>
      <c r="Z666" s="284">
        <f t="shared" si="110"/>
        <v>13.75</v>
      </c>
      <c r="AA666" s="284">
        <f t="shared" si="111"/>
        <v>13</v>
      </c>
      <c r="AB666" s="284">
        <f t="shared" si="112"/>
        <v>13.13</v>
      </c>
      <c r="AC666" s="284">
        <f t="shared" si="113"/>
        <v>10.49</v>
      </c>
      <c r="AD666" s="284">
        <f t="shared" si="114"/>
        <v>15.51</v>
      </c>
      <c r="AE666" s="284">
        <f t="shared" si="115"/>
        <v>7.7</v>
      </c>
      <c r="AF666" s="284">
        <f t="shared" si="116"/>
        <v>14.79</v>
      </c>
    </row>
    <row r="667" spans="2:32">
      <c r="B667" s="53">
        <v>41347.447916666562</v>
      </c>
      <c r="C667" s="46">
        <v>12.05</v>
      </c>
      <c r="D667" s="46">
        <v>9.06</v>
      </c>
      <c r="E667" s="46">
        <v>14.1</v>
      </c>
      <c r="F667" s="46">
        <v>12.23</v>
      </c>
      <c r="G667" s="46">
        <v>12.78</v>
      </c>
      <c r="H667" s="46">
        <v>11.18</v>
      </c>
      <c r="I667" s="46">
        <v>12.07</v>
      </c>
      <c r="J667" s="46">
        <v>14.96</v>
      </c>
      <c r="K667" s="46">
        <v>13.13</v>
      </c>
      <c r="L667" s="46">
        <v>12.69</v>
      </c>
      <c r="M667" s="46">
        <v>13.81</v>
      </c>
      <c r="N667" s="46">
        <v>10.76</v>
      </c>
      <c r="O667" s="46">
        <v>15.45</v>
      </c>
      <c r="P667" s="46">
        <v>7.69</v>
      </c>
      <c r="Q667" s="46">
        <v>15.17</v>
      </c>
      <c r="R667" s="284">
        <f t="shared" si="102"/>
        <v>12.05</v>
      </c>
      <c r="S667" s="284">
        <f t="shared" si="103"/>
        <v>9.06</v>
      </c>
      <c r="T667" s="284">
        <f t="shared" si="104"/>
        <v>14.1</v>
      </c>
      <c r="U667" s="284">
        <f t="shared" si="105"/>
        <v>12.23</v>
      </c>
      <c r="V667" s="284">
        <f t="shared" si="106"/>
        <v>12.78</v>
      </c>
      <c r="W667" s="284">
        <f t="shared" si="107"/>
        <v>11.18</v>
      </c>
      <c r="X667" s="284">
        <f t="shared" si="108"/>
        <v>12.07</v>
      </c>
      <c r="Y667" s="284">
        <f t="shared" si="109"/>
        <v>14.96</v>
      </c>
      <c r="Z667" s="284">
        <f t="shared" si="110"/>
        <v>13.13</v>
      </c>
      <c r="AA667" s="284">
        <f t="shared" si="111"/>
        <v>12.69</v>
      </c>
      <c r="AB667" s="284">
        <f t="shared" si="112"/>
        <v>13.81</v>
      </c>
      <c r="AC667" s="284">
        <f t="shared" si="113"/>
        <v>10.76</v>
      </c>
      <c r="AD667" s="284">
        <f t="shared" si="114"/>
        <v>15.45</v>
      </c>
      <c r="AE667" s="284">
        <f t="shared" si="115"/>
        <v>7.69</v>
      </c>
      <c r="AF667" s="284">
        <f t="shared" si="116"/>
        <v>15.17</v>
      </c>
    </row>
    <row r="668" spans="2:32">
      <c r="B668" s="53">
        <v>41347.458333333227</v>
      </c>
      <c r="C668" s="46">
        <v>11.71</v>
      </c>
      <c r="D668" s="46">
        <v>8.86</v>
      </c>
      <c r="E668" s="46">
        <v>13.54</v>
      </c>
      <c r="F668" s="46">
        <v>12.12</v>
      </c>
      <c r="G668" s="46">
        <v>12.96</v>
      </c>
      <c r="H668" s="46">
        <v>12.04</v>
      </c>
      <c r="I668" s="46">
        <v>12.05</v>
      </c>
      <c r="J668" s="46">
        <v>14.85</v>
      </c>
      <c r="K668" s="46">
        <v>12.54</v>
      </c>
      <c r="L668" s="46">
        <v>12.88</v>
      </c>
      <c r="M668" s="46">
        <v>14.04</v>
      </c>
      <c r="N668" s="46">
        <v>10.71</v>
      </c>
      <c r="O668" s="46">
        <v>15.16</v>
      </c>
      <c r="P668" s="46">
        <v>7.69</v>
      </c>
      <c r="Q668" s="46">
        <v>15.62</v>
      </c>
      <c r="R668" s="284">
        <f t="shared" si="102"/>
        <v>11.71</v>
      </c>
      <c r="S668" s="284">
        <f t="shared" si="103"/>
        <v>8.86</v>
      </c>
      <c r="T668" s="284">
        <f t="shared" si="104"/>
        <v>13.54</v>
      </c>
      <c r="U668" s="284">
        <f t="shared" si="105"/>
        <v>12.12</v>
      </c>
      <c r="V668" s="284">
        <f t="shared" si="106"/>
        <v>12.96</v>
      </c>
      <c r="W668" s="284">
        <f t="shared" si="107"/>
        <v>12.04</v>
      </c>
      <c r="X668" s="284">
        <f t="shared" si="108"/>
        <v>12.05</v>
      </c>
      <c r="Y668" s="284">
        <f t="shared" si="109"/>
        <v>14.85</v>
      </c>
      <c r="Z668" s="284">
        <f t="shared" si="110"/>
        <v>12.54</v>
      </c>
      <c r="AA668" s="284">
        <f t="shared" si="111"/>
        <v>12.88</v>
      </c>
      <c r="AB668" s="284">
        <f t="shared" si="112"/>
        <v>14.04</v>
      </c>
      <c r="AC668" s="284">
        <f t="shared" si="113"/>
        <v>10.71</v>
      </c>
      <c r="AD668" s="284">
        <f t="shared" si="114"/>
        <v>15.16</v>
      </c>
      <c r="AE668" s="284">
        <f t="shared" si="115"/>
        <v>7.69</v>
      </c>
      <c r="AF668" s="284">
        <f t="shared" si="116"/>
        <v>15.62</v>
      </c>
    </row>
    <row r="669" spans="2:32">
      <c r="B669" s="53">
        <v>41347.468749999891</v>
      </c>
      <c r="C669" s="46">
        <v>11.16</v>
      </c>
      <c r="D669" s="46">
        <v>8.94</v>
      </c>
      <c r="E669" s="46">
        <v>14.14</v>
      </c>
      <c r="F669" s="46">
        <v>12.35</v>
      </c>
      <c r="G669" s="46">
        <v>13.18</v>
      </c>
      <c r="H669" s="46">
        <v>12</v>
      </c>
      <c r="I669" s="46">
        <v>12.02</v>
      </c>
      <c r="J669" s="46">
        <v>15.3</v>
      </c>
      <c r="K669" s="46">
        <v>12.57</v>
      </c>
      <c r="L669" s="46">
        <v>12.81</v>
      </c>
      <c r="M669" s="46">
        <v>14.22</v>
      </c>
      <c r="N669" s="46">
        <v>10.7</v>
      </c>
      <c r="O669" s="46">
        <v>15.08</v>
      </c>
      <c r="P669" s="46">
        <v>7.39</v>
      </c>
      <c r="Q669" s="46">
        <v>14.88</v>
      </c>
      <c r="R669" s="284">
        <f t="shared" si="102"/>
        <v>11.16</v>
      </c>
      <c r="S669" s="284">
        <f t="shared" si="103"/>
        <v>8.94</v>
      </c>
      <c r="T669" s="284">
        <f t="shared" si="104"/>
        <v>14.14</v>
      </c>
      <c r="U669" s="284">
        <f t="shared" si="105"/>
        <v>12.35</v>
      </c>
      <c r="V669" s="284">
        <f t="shared" si="106"/>
        <v>13.18</v>
      </c>
      <c r="W669" s="284">
        <f t="shared" si="107"/>
        <v>12</v>
      </c>
      <c r="X669" s="284">
        <f t="shared" si="108"/>
        <v>12.02</v>
      </c>
      <c r="Y669" s="284">
        <f t="shared" si="109"/>
        <v>15.3</v>
      </c>
      <c r="Z669" s="284">
        <f t="shared" si="110"/>
        <v>12.57</v>
      </c>
      <c r="AA669" s="284">
        <f t="shared" si="111"/>
        <v>12.81</v>
      </c>
      <c r="AB669" s="284">
        <f t="shared" si="112"/>
        <v>14.22</v>
      </c>
      <c r="AC669" s="284">
        <f t="shared" si="113"/>
        <v>10.7</v>
      </c>
      <c r="AD669" s="284">
        <f t="shared" si="114"/>
        <v>15.08</v>
      </c>
      <c r="AE669" s="284">
        <f t="shared" si="115"/>
        <v>7.39</v>
      </c>
      <c r="AF669" s="284">
        <f t="shared" si="116"/>
        <v>14.88</v>
      </c>
    </row>
    <row r="670" spans="2:32">
      <c r="B670" s="53">
        <v>41347.479166666555</v>
      </c>
      <c r="C670" s="46">
        <v>10.67</v>
      </c>
      <c r="D670" s="46">
        <v>8.84</v>
      </c>
      <c r="E670" s="46">
        <v>13.49</v>
      </c>
      <c r="F670" s="46">
        <v>10.85</v>
      </c>
      <c r="G670" s="46">
        <v>13.19</v>
      </c>
      <c r="H670" s="46">
        <v>12.14</v>
      </c>
      <c r="I670" s="46">
        <v>11.98</v>
      </c>
      <c r="J670" s="46">
        <v>15.57</v>
      </c>
      <c r="K670" s="46">
        <v>12.63</v>
      </c>
      <c r="L670" s="46">
        <v>13.02</v>
      </c>
      <c r="M670" s="46">
        <v>14.29</v>
      </c>
      <c r="N670" s="46">
        <v>10.73</v>
      </c>
      <c r="O670" s="46">
        <v>15.36</v>
      </c>
      <c r="P670" s="46">
        <v>7.26</v>
      </c>
      <c r="Q670" s="46">
        <v>15.02</v>
      </c>
      <c r="R670" s="284">
        <f t="shared" si="102"/>
        <v>10.67</v>
      </c>
      <c r="S670" s="284">
        <f t="shared" si="103"/>
        <v>8.84</v>
      </c>
      <c r="T670" s="284">
        <f t="shared" si="104"/>
        <v>13.49</v>
      </c>
      <c r="U670" s="284">
        <f t="shared" si="105"/>
        <v>10.85</v>
      </c>
      <c r="V670" s="284">
        <f t="shared" si="106"/>
        <v>13.19</v>
      </c>
      <c r="W670" s="284">
        <f t="shared" si="107"/>
        <v>12.14</v>
      </c>
      <c r="X670" s="284">
        <f t="shared" si="108"/>
        <v>11.98</v>
      </c>
      <c r="Y670" s="284">
        <f t="shared" si="109"/>
        <v>15.57</v>
      </c>
      <c r="Z670" s="284">
        <f t="shared" si="110"/>
        <v>12.63</v>
      </c>
      <c r="AA670" s="284">
        <f t="shared" si="111"/>
        <v>13.02</v>
      </c>
      <c r="AB670" s="284">
        <f t="shared" si="112"/>
        <v>14.29</v>
      </c>
      <c r="AC670" s="284">
        <f t="shared" si="113"/>
        <v>10.73</v>
      </c>
      <c r="AD670" s="284">
        <f t="shared" si="114"/>
        <v>15.36</v>
      </c>
      <c r="AE670" s="284">
        <f t="shared" si="115"/>
        <v>7.26</v>
      </c>
      <c r="AF670" s="284">
        <f t="shared" si="116"/>
        <v>15.02</v>
      </c>
    </row>
    <row r="671" spans="2:32">
      <c r="B671" s="53">
        <v>41347.489583333219</v>
      </c>
      <c r="C671" s="46">
        <v>10.59</v>
      </c>
      <c r="D671" s="46">
        <v>9.08</v>
      </c>
      <c r="E671" s="46">
        <v>13.89</v>
      </c>
      <c r="F671" s="46">
        <v>10.93</v>
      </c>
      <c r="G671" s="46">
        <v>13.08</v>
      </c>
      <c r="H671" s="46">
        <v>12</v>
      </c>
      <c r="I671" s="46">
        <v>11.95</v>
      </c>
      <c r="J671" s="46">
        <v>15.6</v>
      </c>
      <c r="K671" s="46">
        <v>12.9</v>
      </c>
      <c r="L671" s="46">
        <v>13.13</v>
      </c>
      <c r="M671" s="46">
        <v>14.51</v>
      </c>
      <c r="N671" s="46">
        <v>10.7</v>
      </c>
      <c r="O671" s="46">
        <v>15.41</v>
      </c>
      <c r="P671" s="46">
        <v>7.16</v>
      </c>
      <c r="Q671" s="46">
        <v>14.66</v>
      </c>
      <c r="R671" s="284">
        <f t="shared" si="102"/>
        <v>10.59</v>
      </c>
      <c r="S671" s="284">
        <f t="shared" si="103"/>
        <v>9.08</v>
      </c>
      <c r="T671" s="284">
        <f t="shared" si="104"/>
        <v>13.89</v>
      </c>
      <c r="U671" s="284">
        <f t="shared" si="105"/>
        <v>10.93</v>
      </c>
      <c r="V671" s="284">
        <f t="shared" si="106"/>
        <v>13.08</v>
      </c>
      <c r="W671" s="284">
        <f t="shared" si="107"/>
        <v>12</v>
      </c>
      <c r="X671" s="284">
        <f t="shared" si="108"/>
        <v>11.95</v>
      </c>
      <c r="Y671" s="284">
        <f t="shared" si="109"/>
        <v>15.6</v>
      </c>
      <c r="Z671" s="284">
        <f t="shared" si="110"/>
        <v>12.9</v>
      </c>
      <c r="AA671" s="284">
        <f t="shared" si="111"/>
        <v>13.13</v>
      </c>
      <c r="AB671" s="284">
        <f t="shared" si="112"/>
        <v>14.51</v>
      </c>
      <c r="AC671" s="284">
        <f t="shared" si="113"/>
        <v>10.7</v>
      </c>
      <c r="AD671" s="284">
        <f t="shared" si="114"/>
        <v>15.41</v>
      </c>
      <c r="AE671" s="284">
        <f t="shared" si="115"/>
        <v>7.16</v>
      </c>
      <c r="AF671" s="284">
        <f t="shared" si="116"/>
        <v>14.66</v>
      </c>
    </row>
    <row r="672" spans="2:32">
      <c r="B672" s="53">
        <v>41347.499999999884</v>
      </c>
      <c r="C672" s="46">
        <v>10.61</v>
      </c>
      <c r="D672" s="46">
        <v>10.029999999999999</v>
      </c>
      <c r="E672" s="46">
        <v>13.54</v>
      </c>
      <c r="F672" s="46">
        <v>12.33</v>
      </c>
      <c r="G672" s="46">
        <v>12.98</v>
      </c>
      <c r="H672" s="46">
        <v>12.27</v>
      </c>
      <c r="I672" s="46">
        <v>11.94</v>
      </c>
      <c r="J672" s="46">
        <v>14.82</v>
      </c>
      <c r="K672" s="46">
        <v>13.34</v>
      </c>
      <c r="L672" s="46">
        <v>13.35</v>
      </c>
      <c r="M672" s="46">
        <v>14.65</v>
      </c>
      <c r="N672" s="46">
        <v>10.72</v>
      </c>
      <c r="O672" s="46">
        <v>15.37</v>
      </c>
      <c r="P672" s="46">
        <v>7.09</v>
      </c>
      <c r="Q672" s="46">
        <v>14.15</v>
      </c>
      <c r="R672" s="284">
        <f t="shared" si="102"/>
        <v>10.61</v>
      </c>
      <c r="S672" s="284">
        <f t="shared" si="103"/>
        <v>10.029999999999999</v>
      </c>
      <c r="T672" s="284">
        <f t="shared" si="104"/>
        <v>13.54</v>
      </c>
      <c r="U672" s="284">
        <f t="shared" si="105"/>
        <v>12.33</v>
      </c>
      <c r="V672" s="284">
        <f t="shared" si="106"/>
        <v>12.98</v>
      </c>
      <c r="W672" s="284">
        <f t="shared" si="107"/>
        <v>12.27</v>
      </c>
      <c r="X672" s="284">
        <f t="shared" si="108"/>
        <v>11.94</v>
      </c>
      <c r="Y672" s="284">
        <f t="shared" si="109"/>
        <v>14.82</v>
      </c>
      <c r="Z672" s="284">
        <f t="shared" si="110"/>
        <v>13.34</v>
      </c>
      <c r="AA672" s="284">
        <f t="shared" si="111"/>
        <v>13.35</v>
      </c>
      <c r="AB672" s="284">
        <f t="shared" si="112"/>
        <v>14.65</v>
      </c>
      <c r="AC672" s="284">
        <f t="shared" si="113"/>
        <v>10.72</v>
      </c>
      <c r="AD672" s="284">
        <f t="shared" si="114"/>
        <v>15.37</v>
      </c>
      <c r="AE672" s="284">
        <f t="shared" si="115"/>
        <v>7.09</v>
      </c>
      <c r="AF672" s="284">
        <f t="shared" si="116"/>
        <v>14.15</v>
      </c>
    </row>
    <row r="673" spans="2:32">
      <c r="B673" s="53">
        <v>41347.510416666548</v>
      </c>
      <c r="C673" s="46">
        <v>10.63</v>
      </c>
      <c r="D673" s="46">
        <v>10.48</v>
      </c>
      <c r="E673" s="46">
        <v>14.29</v>
      </c>
      <c r="F673" s="46">
        <v>12.02</v>
      </c>
      <c r="G673" s="46">
        <v>12.24</v>
      </c>
      <c r="H673" s="46">
        <v>12.34</v>
      </c>
      <c r="I673" s="46">
        <v>11.34</v>
      </c>
      <c r="J673" s="46">
        <v>14.88</v>
      </c>
      <c r="K673" s="46">
        <v>13.15</v>
      </c>
      <c r="L673" s="46">
        <v>13.3</v>
      </c>
      <c r="M673" s="46">
        <v>14.78</v>
      </c>
      <c r="N673" s="46">
        <v>10.48</v>
      </c>
      <c r="O673" s="46">
        <v>15.55</v>
      </c>
      <c r="P673" s="46">
        <v>6.89</v>
      </c>
      <c r="Q673" s="46">
        <v>14.13</v>
      </c>
      <c r="R673" s="284">
        <f t="shared" si="102"/>
        <v>10.63</v>
      </c>
      <c r="S673" s="284">
        <f t="shared" si="103"/>
        <v>10.48</v>
      </c>
      <c r="T673" s="284">
        <f t="shared" si="104"/>
        <v>14.29</v>
      </c>
      <c r="U673" s="284">
        <f t="shared" si="105"/>
        <v>12.02</v>
      </c>
      <c r="V673" s="284">
        <f t="shared" si="106"/>
        <v>12.24</v>
      </c>
      <c r="W673" s="284">
        <f t="shared" si="107"/>
        <v>12.34</v>
      </c>
      <c r="X673" s="284">
        <f t="shared" si="108"/>
        <v>11.34</v>
      </c>
      <c r="Y673" s="284">
        <f t="shared" si="109"/>
        <v>14.88</v>
      </c>
      <c r="Z673" s="284">
        <f t="shared" si="110"/>
        <v>13.15</v>
      </c>
      <c r="AA673" s="284">
        <f t="shared" si="111"/>
        <v>13.3</v>
      </c>
      <c r="AB673" s="284">
        <f t="shared" si="112"/>
        <v>14.78</v>
      </c>
      <c r="AC673" s="284">
        <f t="shared" si="113"/>
        <v>10.48</v>
      </c>
      <c r="AD673" s="284">
        <f t="shared" si="114"/>
        <v>15.55</v>
      </c>
      <c r="AE673" s="284">
        <f t="shared" si="115"/>
        <v>6.89</v>
      </c>
      <c r="AF673" s="284">
        <f t="shared" si="116"/>
        <v>14.13</v>
      </c>
    </row>
    <row r="674" spans="2:32">
      <c r="B674" s="53">
        <v>41347.520833333212</v>
      </c>
      <c r="C674" s="46">
        <v>10.7</v>
      </c>
      <c r="D674" s="46">
        <v>11.72</v>
      </c>
      <c r="E674" s="46">
        <v>14.42</v>
      </c>
      <c r="F674" s="46">
        <v>11.88</v>
      </c>
      <c r="G674" s="46">
        <v>11.25</v>
      </c>
      <c r="H674" s="46">
        <v>12.71</v>
      </c>
      <c r="I674" s="46">
        <v>10.83</v>
      </c>
      <c r="J674" s="46">
        <v>15.17</v>
      </c>
      <c r="K674" s="46">
        <v>12.84</v>
      </c>
      <c r="L674" s="46">
        <v>12.74</v>
      </c>
      <c r="M674" s="46">
        <v>14.84</v>
      </c>
      <c r="N674" s="46">
        <v>10.44</v>
      </c>
      <c r="O674" s="46">
        <v>15.74</v>
      </c>
      <c r="P674" s="46">
        <v>6.49</v>
      </c>
      <c r="Q674" s="46">
        <v>13.94</v>
      </c>
      <c r="R674" s="284">
        <f t="shared" si="102"/>
        <v>10.7</v>
      </c>
      <c r="S674" s="284">
        <f t="shared" si="103"/>
        <v>11.72</v>
      </c>
      <c r="T674" s="284">
        <f t="shared" si="104"/>
        <v>14.42</v>
      </c>
      <c r="U674" s="284">
        <f t="shared" si="105"/>
        <v>11.88</v>
      </c>
      <c r="V674" s="284">
        <f t="shared" si="106"/>
        <v>11.25</v>
      </c>
      <c r="W674" s="284">
        <f t="shared" si="107"/>
        <v>12.71</v>
      </c>
      <c r="X674" s="284">
        <f t="shared" si="108"/>
        <v>10.83</v>
      </c>
      <c r="Y674" s="284">
        <f t="shared" si="109"/>
        <v>15.17</v>
      </c>
      <c r="Z674" s="284">
        <f t="shared" si="110"/>
        <v>12.84</v>
      </c>
      <c r="AA674" s="284">
        <f t="shared" si="111"/>
        <v>12.74</v>
      </c>
      <c r="AB674" s="284">
        <f t="shared" si="112"/>
        <v>14.84</v>
      </c>
      <c r="AC674" s="284">
        <f t="shared" si="113"/>
        <v>10.44</v>
      </c>
      <c r="AD674" s="284">
        <f t="shared" si="114"/>
        <v>15.74</v>
      </c>
      <c r="AE674" s="284">
        <f t="shared" si="115"/>
        <v>6.49</v>
      </c>
      <c r="AF674" s="284">
        <f t="shared" si="116"/>
        <v>13.94</v>
      </c>
    </row>
    <row r="675" spans="2:32">
      <c r="B675" s="53">
        <v>41347.531249999876</v>
      </c>
      <c r="C675" s="46">
        <v>10.56</v>
      </c>
      <c r="D675" s="46">
        <v>13.96</v>
      </c>
      <c r="E675" s="46">
        <v>14.6</v>
      </c>
      <c r="F675" s="46">
        <v>11.81</v>
      </c>
      <c r="G675" s="46">
        <v>11.04</v>
      </c>
      <c r="H675" s="46">
        <v>13.25</v>
      </c>
      <c r="I675" s="46">
        <v>12.07</v>
      </c>
      <c r="J675" s="46">
        <v>15</v>
      </c>
      <c r="K675" s="46">
        <v>13.2</v>
      </c>
      <c r="L675" s="46">
        <v>12.21</v>
      </c>
      <c r="M675" s="46">
        <v>14.9</v>
      </c>
      <c r="N675" s="46">
        <v>10.6</v>
      </c>
      <c r="O675" s="46">
        <v>15.68</v>
      </c>
      <c r="P675" s="46">
        <v>6.16</v>
      </c>
      <c r="Q675" s="46">
        <v>13.86</v>
      </c>
      <c r="R675" s="284">
        <f t="shared" si="102"/>
        <v>10.56</v>
      </c>
      <c r="S675" s="284">
        <f t="shared" si="103"/>
        <v>13.96</v>
      </c>
      <c r="T675" s="284">
        <f t="shared" si="104"/>
        <v>14.6</v>
      </c>
      <c r="U675" s="284">
        <f t="shared" si="105"/>
        <v>11.81</v>
      </c>
      <c r="V675" s="284">
        <f t="shared" si="106"/>
        <v>11.04</v>
      </c>
      <c r="W675" s="284">
        <f t="shared" si="107"/>
        <v>13.25</v>
      </c>
      <c r="X675" s="284">
        <f t="shared" si="108"/>
        <v>12.07</v>
      </c>
      <c r="Y675" s="284">
        <f t="shared" si="109"/>
        <v>15</v>
      </c>
      <c r="Z675" s="284">
        <f t="shared" si="110"/>
        <v>13.2</v>
      </c>
      <c r="AA675" s="284">
        <f t="shared" si="111"/>
        <v>12.21</v>
      </c>
      <c r="AB675" s="284">
        <f t="shared" si="112"/>
        <v>14.9</v>
      </c>
      <c r="AC675" s="284">
        <f t="shared" si="113"/>
        <v>10.6</v>
      </c>
      <c r="AD675" s="284">
        <f t="shared" si="114"/>
        <v>15.68</v>
      </c>
      <c r="AE675" s="284">
        <f t="shared" si="115"/>
        <v>6.16</v>
      </c>
      <c r="AF675" s="284">
        <f t="shared" si="116"/>
        <v>13.86</v>
      </c>
    </row>
    <row r="676" spans="2:32">
      <c r="B676" s="53">
        <v>41347.541666666541</v>
      </c>
      <c r="C676" s="46">
        <v>10.61</v>
      </c>
      <c r="D676" s="46">
        <v>14.56</v>
      </c>
      <c r="E676" s="46">
        <v>14.69</v>
      </c>
      <c r="F676" s="46">
        <v>11.93</v>
      </c>
      <c r="G676" s="46">
        <v>10.9</v>
      </c>
      <c r="H676" s="46">
        <v>13.12</v>
      </c>
      <c r="I676" s="46">
        <v>12.12</v>
      </c>
      <c r="J676" s="46">
        <v>15.15</v>
      </c>
      <c r="K676" s="46">
        <v>13.12</v>
      </c>
      <c r="L676" s="46">
        <v>12.25</v>
      </c>
      <c r="M676" s="46">
        <v>14.96</v>
      </c>
      <c r="N676" s="46">
        <v>10.37</v>
      </c>
      <c r="O676" s="46">
        <v>15.42</v>
      </c>
      <c r="P676" s="46">
        <v>5.79</v>
      </c>
      <c r="Q676" s="46">
        <v>13.98</v>
      </c>
      <c r="R676" s="284">
        <f t="shared" si="102"/>
        <v>10.61</v>
      </c>
      <c r="S676" s="284">
        <f t="shared" si="103"/>
        <v>14.56</v>
      </c>
      <c r="T676" s="284">
        <f t="shared" si="104"/>
        <v>14.69</v>
      </c>
      <c r="U676" s="284">
        <f t="shared" si="105"/>
        <v>11.93</v>
      </c>
      <c r="V676" s="284">
        <f t="shared" si="106"/>
        <v>10.9</v>
      </c>
      <c r="W676" s="284">
        <f t="shared" si="107"/>
        <v>13.12</v>
      </c>
      <c r="X676" s="284">
        <f t="shared" si="108"/>
        <v>12.12</v>
      </c>
      <c r="Y676" s="284">
        <f t="shared" si="109"/>
        <v>15.15</v>
      </c>
      <c r="Z676" s="284">
        <f t="shared" si="110"/>
        <v>13.12</v>
      </c>
      <c r="AA676" s="284">
        <f t="shared" si="111"/>
        <v>12.25</v>
      </c>
      <c r="AB676" s="284">
        <f t="shared" si="112"/>
        <v>14.96</v>
      </c>
      <c r="AC676" s="284">
        <f t="shared" si="113"/>
        <v>10.37</v>
      </c>
      <c r="AD676" s="284">
        <f t="shared" si="114"/>
        <v>15.42</v>
      </c>
      <c r="AE676" s="284">
        <f t="shared" si="115"/>
        <v>5.79</v>
      </c>
      <c r="AF676" s="284">
        <f t="shared" si="116"/>
        <v>13.98</v>
      </c>
    </row>
    <row r="677" spans="2:32">
      <c r="B677" s="53">
        <v>41347.552083333205</v>
      </c>
      <c r="C677" s="46">
        <v>10.7</v>
      </c>
      <c r="D677" s="46">
        <v>16.309999999999999</v>
      </c>
      <c r="E677" s="46">
        <v>15.2</v>
      </c>
      <c r="F677" s="46">
        <v>12.1</v>
      </c>
      <c r="G677" s="46">
        <v>11.18</v>
      </c>
      <c r="H677" s="46">
        <v>13.05</v>
      </c>
      <c r="I677" s="46">
        <v>12.15</v>
      </c>
      <c r="J677" s="46">
        <v>15.26</v>
      </c>
      <c r="K677" s="46">
        <v>12.91</v>
      </c>
      <c r="L677" s="46">
        <v>12.34</v>
      </c>
      <c r="M677" s="46">
        <v>15.02</v>
      </c>
      <c r="N677" s="46">
        <v>10.199999999999999</v>
      </c>
      <c r="O677" s="46">
        <v>15.57</v>
      </c>
      <c r="P677" s="46">
        <v>5.64</v>
      </c>
      <c r="Q677" s="46">
        <v>14.31</v>
      </c>
      <c r="R677" s="284">
        <f t="shared" si="102"/>
        <v>10.7</v>
      </c>
      <c r="S677" s="284">
        <f t="shared" si="103"/>
        <v>16.309999999999999</v>
      </c>
      <c r="T677" s="284">
        <f t="shared" si="104"/>
        <v>15.2</v>
      </c>
      <c r="U677" s="284">
        <f t="shared" si="105"/>
        <v>12.1</v>
      </c>
      <c r="V677" s="284">
        <f t="shared" si="106"/>
        <v>11.18</v>
      </c>
      <c r="W677" s="284">
        <f t="shared" si="107"/>
        <v>13.05</v>
      </c>
      <c r="X677" s="284">
        <f t="shared" si="108"/>
        <v>12.15</v>
      </c>
      <c r="Y677" s="284">
        <f t="shared" si="109"/>
        <v>15.26</v>
      </c>
      <c r="Z677" s="284">
        <f t="shared" si="110"/>
        <v>12.91</v>
      </c>
      <c r="AA677" s="284">
        <f t="shared" si="111"/>
        <v>12.34</v>
      </c>
      <c r="AB677" s="284">
        <f t="shared" si="112"/>
        <v>15.02</v>
      </c>
      <c r="AC677" s="284">
        <f t="shared" si="113"/>
        <v>10.199999999999999</v>
      </c>
      <c r="AD677" s="284">
        <f t="shared" si="114"/>
        <v>15.57</v>
      </c>
      <c r="AE677" s="284">
        <f t="shared" si="115"/>
        <v>5.64</v>
      </c>
      <c r="AF677" s="284">
        <f t="shared" si="116"/>
        <v>14.31</v>
      </c>
    </row>
    <row r="678" spans="2:32">
      <c r="B678" s="53">
        <v>41347.562499999869</v>
      </c>
      <c r="C678" s="46">
        <v>10.9</v>
      </c>
      <c r="D678" s="46">
        <v>16.28</v>
      </c>
      <c r="E678" s="46">
        <v>15.02</v>
      </c>
      <c r="F678" s="46">
        <v>12.38</v>
      </c>
      <c r="G678" s="46">
        <v>11.67</v>
      </c>
      <c r="H678" s="46">
        <v>13.44</v>
      </c>
      <c r="I678" s="46">
        <v>12.06</v>
      </c>
      <c r="J678" s="46">
        <v>14.8</v>
      </c>
      <c r="K678" s="46">
        <v>12.87</v>
      </c>
      <c r="L678" s="46">
        <v>12.33</v>
      </c>
      <c r="M678" s="46">
        <v>15.12</v>
      </c>
      <c r="N678" s="46">
        <v>10.15</v>
      </c>
      <c r="O678" s="46">
        <v>15.64</v>
      </c>
      <c r="P678" s="46">
        <v>5.41</v>
      </c>
      <c r="Q678" s="46">
        <v>14.34</v>
      </c>
      <c r="R678" s="284">
        <f t="shared" si="102"/>
        <v>10.9</v>
      </c>
      <c r="S678" s="284">
        <f t="shared" si="103"/>
        <v>16.28</v>
      </c>
      <c r="T678" s="284">
        <f t="shared" si="104"/>
        <v>15.02</v>
      </c>
      <c r="U678" s="284">
        <f t="shared" si="105"/>
        <v>12.38</v>
      </c>
      <c r="V678" s="284">
        <f t="shared" si="106"/>
        <v>11.67</v>
      </c>
      <c r="W678" s="284">
        <f t="shared" si="107"/>
        <v>13.44</v>
      </c>
      <c r="X678" s="284">
        <f t="shared" si="108"/>
        <v>12.06</v>
      </c>
      <c r="Y678" s="284">
        <f t="shared" si="109"/>
        <v>14.8</v>
      </c>
      <c r="Z678" s="284">
        <f t="shared" si="110"/>
        <v>12.87</v>
      </c>
      <c r="AA678" s="284">
        <f t="shared" si="111"/>
        <v>12.33</v>
      </c>
      <c r="AB678" s="284">
        <f t="shared" si="112"/>
        <v>15.12</v>
      </c>
      <c r="AC678" s="284">
        <f t="shared" si="113"/>
        <v>10.15</v>
      </c>
      <c r="AD678" s="284">
        <f t="shared" si="114"/>
        <v>15.64</v>
      </c>
      <c r="AE678" s="284">
        <f t="shared" si="115"/>
        <v>5.41</v>
      </c>
      <c r="AF678" s="284">
        <f t="shared" si="116"/>
        <v>14.34</v>
      </c>
    </row>
    <row r="679" spans="2:32">
      <c r="B679" s="53">
        <v>41347.572916666533</v>
      </c>
      <c r="C679" s="46">
        <v>11.27</v>
      </c>
      <c r="D679" s="46">
        <v>16.100000000000001</v>
      </c>
      <c r="E679" s="46">
        <v>14.62</v>
      </c>
      <c r="F679" s="46">
        <v>13.28</v>
      </c>
      <c r="G679" s="46">
        <v>11.67</v>
      </c>
      <c r="H679" s="46">
        <v>13.45</v>
      </c>
      <c r="I679" s="46">
        <v>12.04</v>
      </c>
      <c r="J679" s="46">
        <v>14.41</v>
      </c>
      <c r="K679" s="46">
        <v>12.07</v>
      </c>
      <c r="L679" s="46">
        <v>12.65</v>
      </c>
      <c r="M679" s="46">
        <v>15.19</v>
      </c>
      <c r="N679" s="46">
        <v>10.1</v>
      </c>
      <c r="O679" s="46">
        <v>15.82</v>
      </c>
      <c r="P679" s="46">
        <v>5.12</v>
      </c>
      <c r="Q679" s="46">
        <v>14.59</v>
      </c>
      <c r="R679" s="284">
        <f t="shared" si="102"/>
        <v>11.27</v>
      </c>
      <c r="S679" s="284">
        <f t="shared" si="103"/>
        <v>16.100000000000001</v>
      </c>
      <c r="T679" s="284">
        <f t="shared" si="104"/>
        <v>14.62</v>
      </c>
      <c r="U679" s="284">
        <f t="shared" si="105"/>
        <v>13.28</v>
      </c>
      <c r="V679" s="284">
        <f t="shared" si="106"/>
        <v>11.67</v>
      </c>
      <c r="W679" s="284">
        <f t="shared" si="107"/>
        <v>13.45</v>
      </c>
      <c r="X679" s="284">
        <f t="shared" si="108"/>
        <v>12.04</v>
      </c>
      <c r="Y679" s="284">
        <f t="shared" si="109"/>
        <v>14.41</v>
      </c>
      <c r="Z679" s="284">
        <f t="shared" si="110"/>
        <v>12.07</v>
      </c>
      <c r="AA679" s="284">
        <f t="shared" si="111"/>
        <v>12.65</v>
      </c>
      <c r="AB679" s="284">
        <f t="shared" si="112"/>
        <v>15.19</v>
      </c>
      <c r="AC679" s="284">
        <f t="shared" si="113"/>
        <v>10.1</v>
      </c>
      <c r="AD679" s="284">
        <f t="shared" si="114"/>
        <v>15.82</v>
      </c>
      <c r="AE679" s="284">
        <f t="shared" si="115"/>
        <v>5.12</v>
      </c>
      <c r="AF679" s="284">
        <f t="shared" si="116"/>
        <v>14.59</v>
      </c>
    </row>
    <row r="680" spans="2:32">
      <c r="B680" s="53">
        <v>41347.583333333198</v>
      </c>
      <c r="C680" s="46">
        <v>11.55</v>
      </c>
      <c r="D680" s="46">
        <v>16.54</v>
      </c>
      <c r="E680" s="46">
        <v>14.74</v>
      </c>
      <c r="F680" s="46">
        <v>13.25</v>
      </c>
      <c r="G680" s="46">
        <v>11.61</v>
      </c>
      <c r="H680" s="46">
        <v>13.48</v>
      </c>
      <c r="I680" s="46">
        <v>12.29</v>
      </c>
      <c r="J680" s="46">
        <v>14.02</v>
      </c>
      <c r="K680" s="46">
        <v>12.14</v>
      </c>
      <c r="L680" s="46">
        <v>12.9</v>
      </c>
      <c r="M680" s="46">
        <v>15.21</v>
      </c>
      <c r="N680" s="46">
        <v>10.15</v>
      </c>
      <c r="O680" s="46">
        <v>15.92</v>
      </c>
      <c r="P680" s="46">
        <v>4.8499999999999996</v>
      </c>
      <c r="Q680" s="46">
        <v>14.88</v>
      </c>
      <c r="R680" s="284">
        <f t="shared" si="102"/>
        <v>11.55</v>
      </c>
      <c r="S680" s="284">
        <f t="shared" si="103"/>
        <v>16.54</v>
      </c>
      <c r="T680" s="284">
        <f t="shared" si="104"/>
        <v>14.74</v>
      </c>
      <c r="U680" s="284">
        <f t="shared" si="105"/>
        <v>13.25</v>
      </c>
      <c r="V680" s="284">
        <f t="shared" si="106"/>
        <v>11.61</v>
      </c>
      <c r="W680" s="284">
        <f t="shared" si="107"/>
        <v>13.48</v>
      </c>
      <c r="X680" s="284">
        <f t="shared" si="108"/>
        <v>12.29</v>
      </c>
      <c r="Y680" s="284">
        <f t="shared" si="109"/>
        <v>14.02</v>
      </c>
      <c r="Z680" s="284">
        <f t="shared" si="110"/>
        <v>12.14</v>
      </c>
      <c r="AA680" s="284">
        <f t="shared" si="111"/>
        <v>12.9</v>
      </c>
      <c r="AB680" s="284">
        <f t="shared" si="112"/>
        <v>15.21</v>
      </c>
      <c r="AC680" s="284">
        <f t="shared" si="113"/>
        <v>10.15</v>
      </c>
      <c r="AD680" s="284">
        <f t="shared" si="114"/>
        <v>15.92</v>
      </c>
      <c r="AE680" s="284">
        <f t="shared" si="115"/>
        <v>4.8499999999999996</v>
      </c>
      <c r="AF680" s="284">
        <f t="shared" si="116"/>
        <v>14.88</v>
      </c>
    </row>
    <row r="681" spans="2:32">
      <c r="B681" s="53">
        <v>41347.593749999862</v>
      </c>
      <c r="C681" s="46">
        <v>11.96</v>
      </c>
      <c r="D681" s="46">
        <v>16.63</v>
      </c>
      <c r="E681" s="46">
        <v>14.55</v>
      </c>
      <c r="F681" s="46">
        <v>13.12</v>
      </c>
      <c r="G681" s="46">
        <v>11.93</v>
      </c>
      <c r="H681" s="46">
        <v>13.5</v>
      </c>
      <c r="I681" s="46">
        <v>12</v>
      </c>
      <c r="J681" s="46">
        <v>14.28</v>
      </c>
      <c r="K681" s="46">
        <v>12.19</v>
      </c>
      <c r="L681" s="46">
        <v>12.73</v>
      </c>
      <c r="M681" s="46">
        <v>15.38</v>
      </c>
      <c r="N681" s="46">
        <v>10.07</v>
      </c>
      <c r="O681" s="46">
        <v>16.02</v>
      </c>
      <c r="P681" s="46">
        <v>4.78</v>
      </c>
      <c r="Q681" s="46">
        <v>14.6</v>
      </c>
      <c r="R681" s="284">
        <f t="shared" si="102"/>
        <v>11.96</v>
      </c>
      <c r="S681" s="284">
        <f t="shared" si="103"/>
        <v>16.63</v>
      </c>
      <c r="T681" s="284">
        <f t="shared" si="104"/>
        <v>14.55</v>
      </c>
      <c r="U681" s="284">
        <f t="shared" si="105"/>
        <v>13.12</v>
      </c>
      <c r="V681" s="284">
        <f t="shared" si="106"/>
        <v>11.93</v>
      </c>
      <c r="W681" s="284">
        <f t="shared" si="107"/>
        <v>13.5</v>
      </c>
      <c r="X681" s="284">
        <f t="shared" si="108"/>
        <v>12</v>
      </c>
      <c r="Y681" s="284">
        <f t="shared" si="109"/>
        <v>14.28</v>
      </c>
      <c r="Z681" s="284">
        <f t="shared" si="110"/>
        <v>12.19</v>
      </c>
      <c r="AA681" s="284">
        <f t="shared" si="111"/>
        <v>12.73</v>
      </c>
      <c r="AB681" s="284">
        <f t="shared" si="112"/>
        <v>15.38</v>
      </c>
      <c r="AC681" s="284">
        <f t="shared" si="113"/>
        <v>10.07</v>
      </c>
      <c r="AD681" s="284">
        <f t="shared" si="114"/>
        <v>16.02</v>
      </c>
      <c r="AE681" s="284">
        <f t="shared" si="115"/>
        <v>4.78</v>
      </c>
      <c r="AF681" s="284">
        <f t="shared" si="116"/>
        <v>14.6</v>
      </c>
    </row>
    <row r="682" spans="2:32">
      <c r="B682" s="53">
        <v>41347.604166666526</v>
      </c>
      <c r="C682" s="46">
        <v>12.01</v>
      </c>
      <c r="D682" s="46">
        <v>16.579999999999998</v>
      </c>
      <c r="E682" s="46">
        <v>14.16</v>
      </c>
      <c r="F682" s="46">
        <v>13.08</v>
      </c>
      <c r="G682" s="46">
        <v>12.15</v>
      </c>
      <c r="H682" s="46">
        <v>13.73</v>
      </c>
      <c r="I682" s="46">
        <v>11.58</v>
      </c>
      <c r="J682" s="46">
        <v>15.13</v>
      </c>
      <c r="K682" s="46">
        <v>12.2</v>
      </c>
      <c r="L682" s="46">
        <v>12.93</v>
      </c>
      <c r="M682" s="46">
        <v>15.4</v>
      </c>
      <c r="N682" s="46">
        <v>10.14</v>
      </c>
      <c r="O682" s="46">
        <v>16.04</v>
      </c>
      <c r="P682" s="46">
        <v>4.7</v>
      </c>
      <c r="Q682" s="46">
        <v>14.39</v>
      </c>
      <c r="R682" s="284">
        <f t="shared" si="102"/>
        <v>12.01</v>
      </c>
      <c r="S682" s="284">
        <f t="shared" si="103"/>
        <v>16.579999999999998</v>
      </c>
      <c r="T682" s="284">
        <f t="shared" si="104"/>
        <v>14.16</v>
      </c>
      <c r="U682" s="284">
        <f t="shared" si="105"/>
        <v>13.08</v>
      </c>
      <c r="V682" s="284">
        <f t="shared" si="106"/>
        <v>12.15</v>
      </c>
      <c r="W682" s="284">
        <f t="shared" si="107"/>
        <v>13.73</v>
      </c>
      <c r="X682" s="284">
        <f t="shared" si="108"/>
        <v>11.58</v>
      </c>
      <c r="Y682" s="284">
        <f t="shared" si="109"/>
        <v>15.13</v>
      </c>
      <c r="Z682" s="284">
        <f t="shared" si="110"/>
        <v>12.2</v>
      </c>
      <c r="AA682" s="284">
        <f t="shared" si="111"/>
        <v>12.93</v>
      </c>
      <c r="AB682" s="284">
        <f t="shared" si="112"/>
        <v>15.4</v>
      </c>
      <c r="AC682" s="284">
        <f t="shared" si="113"/>
        <v>10.14</v>
      </c>
      <c r="AD682" s="284">
        <f t="shared" si="114"/>
        <v>16.04</v>
      </c>
      <c r="AE682" s="284">
        <f t="shared" si="115"/>
        <v>4.7</v>
      </c>
      <c r="AF682" s="284">
        <f t="shared" si="116"/>
        <v>14.39</v>
      </c>
    </row>
    <row r="683" spans="2:32">
      <c r="B683" s="53">
        <v>41347.61458333319</v>
      </c>
      <c r="C683" s="46">
        <v>11.55</v>
      </c>
      <c r="D683" s="46">
        <v>16.600000000000001</v>
      </c>
      <c r="E683" s="46">
        <v>13.92</v>
      </c>
      <c r="F683" s="46">
        <v>13.18</v>
      </c>
      <c r="G683" s="46">
        <v>12.02</v>
      </c>
      <c r="H683" s="46">
        <v>14.15</v>
      </c>
      <c r="I683" s="46">
        <v>12</v>
      </c>
      <c r="J683" s="46">
        <v>15.51</v>
      </c>
      <c r="K683" s="46">
        <v>12.28</v>
      </c>
      <c r="L683" s="46">
        <v>13.09</v>
      </c>
      <c r="M683" s="46">
        <v>15.47</v>
      </c>
      <c r="N683" s="46">
        <v>10.01</v>
      </c>
      <c r="O683" s="46">
        <v>16.059999999999999</v>
      </c>
      <c r="P683" s="46">
        <v>4.68</v>
      </c>
      <c r="Q683" s="46">
        <v>14.52</v>
      </c>
      <c r="R683" s="284">
        <f t="shared" si="102"/>
        <v>11.55</v>
      </c>
      <c r="S683" s="284">
        <f t="shared" si="103"/>
        <v>16.600000000000001</v>
      </c>
      <c r="T683" s="284">
        <f t="shared" si="104"/>
        <v>13.92</v>
      </c>
      <c r="U683" s="284">
        <f t="shared" si="105"/>
        <v>13.18</v>
      </c>
      <c r="V683" s="284">
        <f t="shared" si="106"/>
        <v>12.02</v>
      </c>
      <c r="W683" s="284">
        <f t="shared" si="107"/>
        <v>14.15</v>
      </c>
      <c r="X683" s="284">
        <f t="shared" si="108"/>
        <v>12</v>
      </c>
      <c r="Y683" s="284">
        <f t="shared" si="109"/>
        <v>15.51</v>
      </c>
      <c r="Z683" s="284">
        <f t="shared" si="110"/>
        <v>12.28</v>
      </c>
      <c r="AA683" s="284">
        <f t="shared" si="111"/>
        <v>13.09</v>
      </c>
      <c r="AB683" s="284">
        <f t="shared" si="112"/>
        <v>15.47</v>
      </c>
      <c r="AC683" s="284">
        <f t="shared" si="113"/>
        <v>10.01</v>
      </c>
      <c r="AD683" s="284">
        <f t="shared" si="114"/>
        <v>16.059999999999999</v>
      </c>
      <c r="AE683" s="284">
        <f t="shared" si="115"/>
        <v>4.68</v>
      </c>
      <c r="AF683" s="284">
        <f t="shared" si="116"/>
        <v>14.52</v>
      </c>
    </row>
    <row r="684" spans="2:32">
      <c r="B684" s="53">
        <v>41347.624999999854</v>
      </c>
      <c r="C684" s="46">
        <v>11.05</v>
      </c>
      <c r="D684" s="46">
        <v>16.920000000000002</v>
      </c>
      <c r="E684" s="46">
        <v>13.73</v>
      </c>
      <c r="F684" s="46">
        <v>13.26</v>
      </c>
      <c r="G684" s="46">
        <v>11.99</v>
      </c>
      <c r="H684" s="46">
        <v>13.91</v>
      </c>
      <c r="I684" s="46">
        <v>12.02</v>
      </c>
      <c r="J684" s="46">
        <v>15.58</v>
      </c>
      <c r="K684" s="46">
        <v>12.44</v>
      </c>
      <c r="L684" s="46">
        <v>13.54</v>
      </c>
      <c r="M684" s="46">
        <v>15.67</v>
      </c>
      <c r="N684" s="46">
        <v>10.029999999999999</v>
      </c>
      <c r="O684" s="46">
        <v>16</v>
      </c>
      <c r="P684" s="46">
        <v>4.5999999999999996</v>
      </c>
      <c r="Q684" s="46">
        <v>15.5</v>
      </c>
      <c r="R684" s="284">
        <f t="shared" si="102"/>
        <v>11.05</v>
      </c>
      <c r="S684" s="284">
        <f t="shared" si="103"/>
        <v>16.920000000000002</v>
      </c>
      <c r="T684" s="284">
        <f t="shared" si="104"/>
        <v>13.73</v>
      </c>
      <c r="U684" s="284">
        <f t="shared" si="105"/>
        <v>13.26</v>
      </c>
      <c r="V684" s="284">
        <f t="shared" si="106"/>
        <v>11.99</v>
      </c>
      <c r="W684" s="284">
        <f t="shared" si="107"/>
        <v>13.91</v>
      </c>
      <c r="X684" s="284">
        <f t="shared" si="108"/>
        <v>12.02</v>
      </c>
      <c r="Y684" s="284">
        <f t="shared" si="109"/>
        <v>15.58</v>
      </c>
      <c r="Z684" s="284">
        <f t="shared" si="110"/>
        <v>12.44</v>
      </c>
      <c r="AA684" s="284">
        <f t="shared" si="111"/>
        <v>13.54</v>
      </c>
      <c r="AB684" s="284">
        <f t="shared" si="112"/>
        <v>15.67</v>
      </c>
      <c r="AC684" s="284">
        <f t="shared" si="113"/>
        <v>10.029999999999999</v>
      </c>
      <c r="AD684" s="284">
        <f t="shared" si="114"/>
        <v>16</v>
      </c>
      <c r="AE684" s="284">
        <f t="shared" si="115"/>
        <v>4.5999999999999996</v>
      </c>
      <c r="AF684" s="284">
        <f t="shared" si="116"/>
        <v>15.5</v>
      </c>
    </row>
    <row r="685" spans="2:32">
      <c r="B685" s="53">
        <v>41347.635416666519</v>
      </c>
      <c r="C685" s="46">
        <v>10.83</v>
      </c>
      <c r="D685" s="46">
        <v>17.02</v>
      </c>
      <c r="E685" s="46">
        <v>13.98</v>
      </c>
      <c r="F685" s="46">
        <v>13.14</v>
      </c>
      <c r="G685" s="46">
        <v>11.95</v>
      </c>
      <c r="H685" s="46">
        <v>14.07</v>
      </c>
      <c r="I685" s="46">
        <v>12.11</v>
      </c>
      <c r="J685" s="46">
        <v>15.08</v>
      </c>
      <c r="K685" s="46">
        <v>12.64</v>
      </c>
      <c r="L685" s="46">
        <v>13.24</v>
      </c>
      <c r="M685" s="46">
        <v>15.74</v>
      </c>
      <c r="N685" s="46">
        <v>10.210000000000001</v>
      </c>
      <c r="O685" s="46">
        <v>16.079999999999998</v>
      </c>
      <c r="P685" s="46">
        <v>4.59</v>
      </c>
      <c r="Q685" s="46">
        <v>15.67</v>
      </c>
      <c r="R685" s="284">
        <f t="shared" si="102"/>
        <v>10.83</v>
      </c>
      <c r="S685" s="284">
        <f t="shared" si="103"/>
        <v>17.02</v>
      </c>
      <c r="T685" s="284">
        <f t="shared" si="104"/>
        <v>13.98</v>
      </c>
      <c r="U685" s="284">
        <f t="shared" si="105"/>
        <v>13.14</v>
      </c>
      <c r="V685" s="284">
        <f t="shared" si="106"/>
        <v>11.95</v>
      </c>
      <c r="W685" s="284">
        <f t="shared" si="107"/>
        <v>14.07</v>
      </c>
      <c r="X685" s="284">
        <f t="shared" si="108"/>
        <v>12.11</v>
      </c>
      <c r="Y685" s="284">
        <f t="shared" si="109"/>
        <v>15.08</v>
      </c>
      <c r="Z685" s="284">
        <f t="shared" si="110"/>
        <v>12.64</v>
      </c>
      <c r="AA685" s="284">
        <f t="shared" si="111"/>
        <v>13.24</v>
      </c>
      <c r="AB685" s="284">
        <f t="shared" si="112"/>
        <v>15.74</v>
      </c>
      <c r="AC685" s="284">
        <f t="shared" si="113"/>
        <v>10.210000000000001</v>
      </c>
      <c r="AD685" s="284">
        <f t="shared" si="114"/>
        <v>16.079999999999998</v>
      </c>
      <c r="AE685" s="284">
        <f t="shared" si="115"/>
        <v>4.59</v>
      </c>
      <c r="AF685" s="284">
        <f t="shared" si="116"/>
        <v>15.67</v>
      </c>
    </row>
    <row r="686" spans="2:32">
      <c r="B686" s="53">
        <v>41347.645833333183</v>
      </c>
      <c r="C686" s="46">
        <v>10.64</v>
      </c>
      <c r="D686" s="46">
        <v>16.8</v>
      </c>
      <c r="E686" s="46">
        <v>14.22</v>
      </c>
      <c r="F686" s="46">
        <v>13.36</v>
      </c>
      <c r="G686" s="46">
        <v>11.65</v>
      </c>
      <c r="H686" s="46">
        <v>13.95</v>
      </c>
      <c r="I686" s="46">
        <v>12.3</v>
      </c>
      <c r="J686" s="46">
        <v>14.59</v>
      </c>
      <c r="K686" s="46">
        <v>12.94</v>
      </c>
      <c r="L686" s="46">
        <v>13.15</v>
      </c>
      <c r="M686" s="46">
        <v>15.84</v>
      </c>
      <c r="N686" s="46">
        <v>10.11</v>
      </c>
      <c r="O686" s="46">
        <v>15.66</v>
      </c>
      <c r="P686" s="46">
        <v>4.5199999999999996</v>
      </c>
      <c r="Q686" s="46">
        <v>14.98</v>
      </c>
      <c r="R686" s="284">
        <f t="shared" si="102"/>
        <v>10.64</v>
      </c>
      <c r="S686" s="284">
        <f t="shared" si="103"/>
        <v>16.8</v>
      </c>
      <c r="T686" s="284">
        <f t="shared" si="104"/>
        <v>14.22</v>
      </c>
      <c r="U686" s="284">
        <f t="shared" si="105"/>
        <v>13.36</v>
      </c>
      <c r="V686" s="284">
        <f t="shared" si="106"/>
        <v>11.65</v>
      </c>
      <c r="W686" s="284">
        <f t="shared" si="107"/>
        <v>13.95</v>
      </c>
      <c r="X686" s="284">
        <f t="shared" si="108"/>
        <v>12.3</v>
      </c>
      <c r="Y686" s="284">
        <f t="shared" si="109"/>
        <v>14.59</v>
      </c>
      <c r="Z686" s="284">
        <f t="shared" si="110"/>
        <v>12.94</v>
      </c>
      <c r="AA686" s="284">
        <f t="shared" si="111"/>
        <v>13.15</v>
      </c>
      <c r="AB686" s="284">
        <f t="shared" si="112"/>
        <v>15.84</v>
      </c>
      <c r="AC686" s="284">
        <f t="shared" si="113"/>
        <v>10.11</v>
      </c>
      <c r="AD686" s="284">
        <f t="shared" si="114"/>
        <v>15.66</v>
      </c>
      <c r="AE686" s="284">
        <f t="shared" si="115"/>
        <v>4.5199999999999996</v>
      </c>
      <c r="AF686" s="284">
        <f t="shared" si="116"/>
        <v>14.98</v>
      </c>
    </row>
    <row r="687" spans="2:32">
      <c r="B687" s="53">
        <v>41347.656249999847</v>
      </c>
      <c r="C687" s="46">
        <v>10.68</v>
      </c>
      <c r="D687" s="46">
        <v>16.54</v>
      </c>
      <c r="E687" s="46">
        <v>14.99</v>
      </c>
      <c r="F687" s="46">
        <v>13.38</v>
      </c>
      <c r="G687" s="46">
        <v>11.78</v>
      </c>
      <c r="H687" s="46">
        <v>13.98</v>
      </c>
      <c r="I687" s="46">
        <v>11.85</v>
      </c>
      <c r="J687" s="46">
        <v>13.59</v>
      </c>
      <c r="K687" s="46">
        <v>13.29</v>
      </c>
      <c r="L687" s="46">
        <v>13.21</v>
      </c>
      <c r="M687" s="46">
        <v>15.92</v>
      </c>
      <c r="N687" s="46">
        <v>10.14</v>
      </c>
      <c r="O687" s="46">
        <v>15.85</v>
      </c>
      <c r="P687" s="46">
        <v>4.4400000000000004</v>
      </c>
      <c r="Q687" s="46">
        <v>14.3</v>
      </c>
      <c r="R687" s="284">
        <f t="shared" si="102"/>
        <v>10.68</v>
      </c>
      <c r="S687" s="284">
        <f t="shared" si="103"/>
        <v>16.54</v>
      </c>
      <c r="T687" s="284">
        <f t="shared" si="104"/>
        <v>14.99</v>
      </c>
      <c r="U687" s="284">
        <f t="shared" si="105"/>
        <v>13.38</v>
      </c>
      <c r="V687" s="284">
        <f t="shared" si="106"/>
        <v>11.78</v>
      </c>
      <c r="W687" s="284">
        <f t="shared" si="107"/>
        <v>13.98</v>
      </c>
      <c r="X687" s="284">
        <f t="shared" si="108"/>
        <v>11.85</v>
      </c>
      <c r="Y687" s="284">
        <f t="shared" si="109"/>
        <v>13.59</v>
      </c>
      <c r="Z687" s="284">
        <f t="shared" si="110"/>
        <v>13.29</v>
      </c>
      <c r="AA687" s="284">
        <f t="shared" si="111"/>
        <v>13.21</v>
      </c>
      <c r="AB687" s="284">
        <f t="shared" si="112"/>
        <v>15.92</v>
      </c>
      <c r="AC687" s="284">
        <f t="shared" si="113"/>
        <v>10.14</v>
      </c>
      <c r="AD687" s="284">
        <f t="shared" si="114"/>
        <v>15.85</v>
      </c>
      <c r="AE687" s="284">
        <f t="shared" si="115"/>
        <v>4.4400000000000004</v>
      </c>
      <c r="AF687" s="284">
        <f t="shared" si="116"/>
        <v>14.3</v>
      </c>
    </row>
    <row r="688" spans="2:32">
      <c r="B688" s="53">
        <v>41347.666666666511</v>
      </c>
      <c r="C688" s="46">
        <v>10.38</v>
      </c>
      <c r="D688" s="46">
        <v>16.61</v>
      </c>
      <c r="E688" s="46">
        <v>15.42</v>
      </c>
      <c r="F688" s="46">
        <v>13.19</v>
      </c>
      <c r="G688" s="46">
        <v>11.79</v>
      </c>
      <c r="H688" s="46">
        <v>14.17</v>
      </c>
      <c r="I688" s="46">
        <v>11.87</v>
      </c>
      <c r="J688" s="46">
        <v>13.44</v>
      </c>
      <c r="K688" s="46">
        <v>13.41</v>
      </c>
      <c r="L688" s="46">
        <v>13.1</v>
      </c>
      <c r="M688" s="46">
        <v>16</v>
      </c>
      <c r="N688" s="46">
        <v>10.220000000000001</v>
      </c>
      <c r="O688" s="46">
        <v>15.87</v>
      </c>
      <c r="P688" s="46">
        <v>4.1500000000000004</v>
      </c>
      <c r="Q688" s="46">
        <v>14.27</v>
      </c>
      <c r="R688" s="284">
        <f t="shared" si="102"/>
        <v>10.38</v>
      </c>
      <c r="S688" s="284">
        <f t="shared" si="103"/>
        <v>16.61</v>
      </c>
      <c r="T688" s="284">
        <f t="shared" si="104"/>
        <v>15.42</v>
      </c>
      <c r="U688" s="284">
        <f t="shared" si="105"/>
        <v>13.19</v>
      </c>
      <c r="V688" s="284">
        <f t="shared" si="106"/>
        <v>11.79</v>
      </c>
      <c r="W688" s="284">
        <f t="shared" si="107"/>
        <v>14.17</v>
      </c>
      <c r="X688" s="284">
        <f t="shared" si="108"/>
        <v>11.87</v>
      </c>
      <c r="Y688" s="284">
        <f t="shared" si="109"/>
        <v>13.44</v>
      </c>
      <c r="Z688" s="284">
        <f t="shared" si="110"/>
        <v>13.41</v>
      </c>
      <c r="AA688" s="284">
        <f t="shared" si="111"/>
        <v>13.1</v>
      </c>
      <c r="AB688" s="284">
        <f t="shared" si="112"/>
        <v>16</v>
      </c>
      <c r="AC688" s="284">
        <f t="shared" si="113"/>
        <v>10.220000000000001</v>
      </c>
      <c r="AD688" s="284">
        <f t="shared" si="114"/>
        <v>15.87</v>
      </c>
      <c r="AE688" s="284">
        <f t="shared" si="115"/>
        <v>4.1500000000000004</v>
      </c>
      <c r="AF688" s="284">
        <f t="shared" si="116"/>
        <v>14.27</v>
      </c>
    </row>
    <row r="689" spans="2:32">
      <c r="B689" s="53">
        <v>41347.677083333176</v>
      </c>
      <c r="C689" s="46">
        <v>10.24</v>
      </c>
      <c r="D689" s="46">
        <v>16.54</v>
      </c>
      <c r="E689" s="46">
        <v>15.71</v>
      </c>
      <c r="F689" s="46">
        <v>13.22</v>
      </c>
      <c r="G689" s="46">
        <v>11.46</v>
      </c>
      <c r="H689" s="46">
        <v>14.04</v>
      </c>
      <c r="I689" s="46">
        <v>12.15</v>
      </c>
      <c r="J689" s="46">
        <v>13.74</v>
      </c>
      <c r="K689" s="46">
        <v>13.38</v>
      </c>
      <c r="L689" s="46">
        <v>13.5</v>
      </c>
      <c r="M689" s="46">
        <v>16</v>
      </c>
      <c r="N689" s="46">
        <v>10.38</v>
      </c>
      <c r="O689" s="46">
        <v>15.97</v>
      </c>
      <c r="P689" s="46">
        <v>4.0599999999999996</v>
      </c>
      <c r="Q689" s="46">
        <v>14.21</v>
      </c>
      <c r="R689" s="284">
        <f t="shared" si="102"/>
        <v>10.24</v>
      </c>
      <c r="S689" s="284">
        <f t="shared" si="103"/>
        <v>16.54</v>
      </c>
      <c r="T689" s="284">
        <f t="shared" si="104"/>
        <v>15.71</v>
      </c>
      <c r="U689" s="284">
        <f t="shared" si="105"/>
        <v>13.22</v>
      </c>
      <c r="V689" s="284">
        <f t="shared" si="106"/>
        <v>11.46</v>
      </c>
      <c r="W689" s="284">
        <f t="shared" si="107"/>
        <v>14.04</v>
      </c>
      <c r="X689" s="284">
        <f t="shared" si="108"/>
        <v>12.15</v>
      </c>
      <c r="Y689" s="284">
        <f t="shared" si="109"/>
        <v>13.74</v>
      </c>
      <c r="Z689" s="284">
        <f t="shared" si="110"/>
        <v>13.38</v>
      </c>
      <c r="AA689" s="284">
        <f t="shared" si="111"/>
        <v>13.5</v>
      </c>
      <c r="AB689" s="284">
        <f t="shared" si="112"/>
        <v>16</v>
      </c>
      <c r="AC689" s="284">
        <f t="shared" si="113"/>
        <v>10.38</v>
      </c>
      <c r="AD689" s="284">
        <f t="shared" si="114"/>
        <v>15.97</v>
      </c>
      <c r="AE689" s="284">
        <f t="shared" si="115"/>
        <v>4.0599999999999996</v>
      </c>
      <c r="AF689" s="284">
        <f t="shared" si="116"/>
        <v>14.21</v>
      </c>
    </row>
    <row r="690" spans="2:32">
      <c r="B690" s="53">
        <v>41347.68749999984</v>
      </c>
      <c r="C690" s="46">
        <v>10.31</v>
      </c>
      <c r="D690" s="46">
        <v>16.59</v>
      </c>
      <c r="E690" s="46">
        <v>16.010000000000002</v>
      </c>
      <c r="F690" s="46">
        <v>13.34</v>
      </c>
      <c r="G690" s="46">
        <v>11.05</v>
      </c>
      <c r="H690" s="46">
        <v>14.04</v>
      </c>
      <c r="I690" s="46">
        <v>11.66</v>
      </c>
      <c r="J690" s="46">
        <v>13.71</v>
      </c>
      <c r="K690" s="46">
        <v>13.39</v>
      </c>
      <c r="L690" s="46">
        <v>13.66</v>
      </c>
      <c r="M690" s="46">
        <v>16.100000000000001</v>
      </c>
      <c r="N690" s="46">
        <v>10.44</v>
      </c>
      <c r="O690" s="46">
        <v>16</v>
      </c>
      <c r="P690" s="46">
        <v>3.85</v>
      </c>
      <c r="Q690" s="46">
        <v>14.68</v>
      </c>
      <c r="R690" s="284">
        <f t="shared" ref="R690:R720" si="117">+IF(R$624,C690)</f>
        <v>10.31</v>
      </c>
      <c r="S690" s="284">
        <f t="shared" ref="S690:S720" si="118">+IF(S$624,D690)</f>
        <v>16.59</v>
      </c>
      <c r="T690" s="284">
        <f t="shared" ref="T690:T720" si="119">+IF(T$624,E690)</f>
        <v>16.010000000000002</v>
      </c>
      <c r="U690" s="284">
        <f t="shared" ref="U690:U720" si="120">+IF(U$624,F690)</f>
        <v>13.34</v>
      </c>
      <c r="V690" s="284">
        <f t="shared" ref="V690:V720" si="121">+IF(V$624,G690)</f>
        <v>11.05</v>
      </c>
      <c r="W690" s="284">
        <f t="shared" ref="W690:W720" si="122">+IF(W$624,H690)</f>
        <v>14.04</v>
      </c>
      <c r="X690" s="284">
        <f t="shared" ref="X690:X720" si="123">+IF(X$624,I690)</f>
        <v>11.66</v>
      </c>
      <c r="Y690" s="284">
        <f t="shared" ref="Y690:Y720" si="124">+IF(Y$624,J690)</f>
        <v>13.71</v>
      </c>
      <c r="Z690" s="284">
        <f t="shared" ref="Z690:Z720" si="125">+IF(Z$624,K690)</f>
        <v>13.39</v>
      </c>
      <c r="AA690" s="284">
        <f t="shared" ref="AA690:AA720" si="126">+IF(AA$624,L690)</f>
        <v>13.66</v>
      </c>
      <c r="AB690" s="284">
        <f t="shared" ref="AB690:AB720" si="127">+IF(AB$624,M690)</f>
        <v>16.100000000000001</v>
      </c>
      <c r="AC690" s="284">
        <f t="shared" ref="AC690:AC720" si="128">+IF(AC$624,N690)</f>
        <v>10.44</v>
      </c>
      <c r="AD690" s="284">
        <f t="shared" ref="AD690:AD720" si="129">+IF(AD$624,O690)</f>
        <v>16</v>
      </c>
      <c r="AE690" s="284">
        <f t="shared" ref="AE690:AE720" si="130">+IF(AE$624,P690)</f>
        <v>3.85</v>
      </c>
      <c r="AF690" s="284">
        <f t="shared" ref="AF690:AF720" si="131">+IF(AF$624,Q690)</f>
        <v>14.68</v>
      </c>
    </row>
    <row r="691" spans="2:32">
      <c r="B691" s="53">
        <v>41347.697916666504</v>
      </c>
      <c r="C691" s="46">
        <v>10.57</v>
      </c>
      <c r="D691" s="46">
        <v>16.22</v>
      </c>
      <c r="E691" s="46">
        <v>15.76</v>
      </c>
      <c r="F691" s="46">
        <v>13.25</v>
      </c>
      <c r="G691" s="46">
        <v>10.88</v>
      </c>
      <c r="H691" s="46">
        <v>13.78</v>
      </c>
      <c r="I691" s="46">
        <v>11.59</v>
      </c>
      <c r="J691" s="46">
        <v>13.86</v>
      </c>
      <c r="K691" s="46">
        <v>13.36</v>
      </c>
      <c r="L691" s="46">
        <v>13.67</v>
      </c>
      <c r="M691" s="46">
        <v>16.03</v>
      </c>
      <c r="N691" s="46">
        <v>10.36</v>
      </c>
      <c r="O691" s="46">
        <v>15.82</v>
      </c>
      <c r="P691" s="46">
        <v>3.68</v>
      </c>
      <c r="Q691" s="46">
        <v>14.3</v>
      </c>
      <c r="R691" s="284">
        <f t="shared" si="117"/>
        <v>10.57</v>
      </c>
      <c r="S691" s="284">
        <f t="shared" si="118"/>
        <v>16.22</v>
      </c>
      <c r="T691" s="284">
        <f t="shared" si="119"/>
        <v>15.76</v>
      </c>
      <c r="U691" s="284">
        <f t="shared" si="120"/>
        <v>13.25</v>
      </c>
      <c r="V691" s="284">
        <f t="shared" si="121"/>
        <v>10.88</v>
      </c>
      <c r="W691" s="284">
        <f t="shared" si="122"/>
        <v>13.78</v>
      </c>
      <c r="X691" s="284">
        <f t="shared" si="123"/>
        <v>11.59</v>
      </c>
      <c r="Y691" s="284">
        <f t="shared" si="124"/>
        <v>13.86</v>
      </c>
      <c r="Z691" s="284">
        <f t="shared" si="125"/>
        <v>13.36</v>
      </c>
      <c r="AA691" s="284">
        <f t="shared" si="126"/>
        <v>13.67</v>
      </c>
      <c r="AB691" s="284">
        <f t="shared" si="127"/>
        <v>16.03</v>
      </c>
      <c r="AC691" s="284">
        <f t="shared" si="128"/>
        <v>10.36</v>
      </c>
      <c r="AD691" s="284">
        <f t="shared" si="129"/>
        <v>15.82</v>
      </c>
      <c r="AE691" s="284">
        <f t="shared" si="130"/>
        <v>3.68</v>
      </c>
      <c r="AF691" s="284">
        <f t="shared" si="131"/>
        <v>14.3</v>
      </c>
    </row>
    <row r="692" spans="2:32">
      <c r="B692" s="53">
        <v>41347.708333333168</v>
      </c>
      <c r="C692" s="46">
        <v>10.5</v>
      </c>
      <c r="D692" s="46">
        <v>16.7</v>
      </c>
      <c r="E692" s="46">
        <v>15.09</v>
      </c>
      <c r="F692" s="46">
        <v>13.18</v>
      </c>
      <c r="G692" s="46">
        <v>10.79</v>
      </c>
      <c r="H692" s="46">
        <v>13.24</v>
      </c>
      <c r="I692" s="46">
        <v>12.61</v>
      </c>
      <c r="J692" s="46">
        <v>13.64</v>
      </c>
      <c r="K692" s="46">
        <v>12.81</v>
      </c>
      <c r="L692" s="46">
        <v>13.3</v>
      </c>
      <c r="M692" s="46">
        <v>16</v>
      </c>
      <c r="N692" s="46">
        <v>10.41</v>
      </c>
      <c r="O692" s="46">
        <v>14.75</v>
      </c>
      <c r="P692" s="46">
        <v>4.0599999999999996</v>
      </c>
      <c r="Q692" s="46">
        <v>14.43</v>
      </c>
      <c r="R692" s="284">
        <f t="shared" si="117"/>
        <v>10.5</v>
      </c>
      <c r="S692" s="284">
        <f t="shared" si="118"/>
        <v>16.7</v>
      </c>
      <c r="T692" s="284">
        <f t="shared" si="119"/>
        <v>15.09</v>
      </c>
      <c r="U692" s="284">
        <f t="shared" si="120"/>
        <v>13.18</v>
      </c>
      <c r="V692" s="284">
        <f t="shared" si="121"/>
        <v>10.79</v>
      </c>
      <c r="W692" s="284">
        <f t="shared" si="122"/>
        <v>13.24</v>
      </c>
      <c r="X692" s="284">
        <f t="shared" si="123"/>
        <v>12.61</v>
      </c>
      <c r="Y692" s="284">
        <f t="shared" si="124"/>
        <v>13.64</v>
      </c>
      <c r="Z692" s="284">
        <f t="shared" si="125"/>
        <v>12.81</v>
      </c>
      <c r="AA692" s="284">
        <f t="shared" si="126"/>
        <v>13.3</v>
      </c>
      <c r="AB692" s="284">
        <f t="shared" si="127"/>
        <v>16</v>
      </c>
      <c r="AC692" s="284">
        <f t="shared" si="128"/>
        <v>10.41</v>
      </c>
      <c r="AD692" s="284">
        <f t="shared" si="129"/>
        <v>14.75</v>
      </c>
      <c r="AE692" s="284">
        <f t="shared" si="130"/>
        <v>4.0599999999999996</v>
      </c>
      <c r="AF692" s="284">
        <f t="shared" si="131"/>
        <v>14.43</v>
      </c>
    </row>
    <row r="693" spans="2:32">
      <c r="B693" s="53">
        <v>41347.718749999833</v>
      </c>
      <c r="C693" s="46">
        <v>10.43</v>
      </c>
      <c r="D693" s="46">
        <v>16.829999999999998</v>
      </c>
      <c r="E693" s="46">
        <v>15.22</v>
      </c>
      <c r="F693" s="46">
        <v>13.22</v>
      </c>
      <c r="G693" s="46">
        <v>10.51</v>
      </c>
      <c r="H693" s="46">
        <v>13.1</v>
      </c>
      <c r="I693" s="46">
        <v>12.63</v>
      </c>
      <c r="J693" s="46">
        <v>14.32</v>
      </c>
      <c r="K693" s="46">
        <v>12.49</v>
      </c>
      <c r="L693" s="46">
        <v>13.18</v>
      </c>
      <c r="M693" s="46">
        <v>15.97</v>
      </c>
      <c r="N693" s="46">
        <v>10.47</v>
      </c>
      <c r="O693" s="46">
        <v>9.93</v>
      </c>
      <c r="P693" s="46">
        <v>5.01</v>
      </c>
      <c r="Q693" s="46">
        <v>14.25</v>
      </c>
      <c r="R693" s="284">
        <f t="shared" si="117"/>
        <v>10.43</v>
      </c>
      <c r="S693" s="284">
        <f t="shared" si="118"/>
        <v>16.829999999999998</v>
      </c>
      <c r="T693" s="284">
        <f t="shared" si="119"/>
        <v>15.22</v>
      </c>
      <c r="U693" s="284">
        <f t="shared" si="120"/>
        <v>13.22</v>
      </c>
      <c r="V693" s="284">
        <f t="shared" si="121"/>
        <v>10.51</v>
      </c>
      <c r="W693" s="284">
        <f t="shared" si="122"/>
        <v>13.1</v>
      </c>
      <c r="X693" s="284">
        <f t="shared" si="123"/>
        <v>12.63</v>
      </c>
      <c r="Y693" s="284">
        <f t="shared" si="124"/>
        <v>14.32</v>
      </c>
      <c r="Z693" s="284">
        <f t="shared" si="125"/>
        <v>12.49</v>
      </c>
      <c r="AA693" s="284">
        <f t="shared" si="126"/>
        <v>13.18</v>
      </c>
      <c r="AB693" s="284">
        <f t="shared" si="127"/>
        <v>15.97</v>
      </c>
      <c r="AC693" s="284">
        <f t="shared" si="128"/>
        <v>10.47</v>
      </c>
      <c r="AD693" s="284">
        <f t="shared" si="129"/>
        <v>9.93</v>
      </c>
      <c r="AE693" s="284">
        <f t="shared" si="130"/>
        <v>5.01</v>
      </c>
      <c r="AF693" s="284">
        <f t="shared" si="131"/>
        <v>14.25</v>
      </c>
    </row>
    <row r="694" spans="2:32">
      <c r="B694" s="53">
        <v>41347.729166666497</v>
      </c>
      <c r="C694" s="46">
        <v>10.51</v>
      </c>
      <c r="D694" s="46">
        <v>16.71</v>
      </c>
      <c r="E694" s="46">
        <v>14.95</v>
      </c>
      <c r="F694" s="46">
        <v>13.23</v>
      </c>
      <c r="G694" s="46">
        <v>10.07</v>
      </c>
      <c r="H694" s="46">
        <v>13.47</v>
      </c>
      <c r="I694" s="46">
        <v>12.39</v>
      </c>
      <c r="J694" s="46">
        <v>14.45</v>
      </c>
      <c r="K694" s="46">
        <v>12.21</v>
      </c>
      <c r="L694" s="46">
        <v>12.79</v>
      </c>
      <c r="M694" s="46">
        <v>16.16</v>
      </c>
      <c r="N694" s="46">
        <v>10.41</v>
      </c>
      <c r="O694" s="46">
        <v>6.82</v>
      </c>
      <c r="P694" s="46">
        <v>5.58</v>
      </c>
      <c r="Q694" s="46">
        <v>13.57</v>
      </c>
      <c r="R694" s="284">
        <f t="shared" si="117"/>
        <v>10.51</v>
      </c>
      <c r="S694" s="284">
        <f t="shared" si="118"/>
        <v>16.71</v>
      </c>
      <c r="T694" s="284">
        <f t="shared" si="119"/>
        <v>14.95</v>
      </c>
      <c r="U694" s="284">
        <f t="shared" si="120"/>
        <v>13.23</v>
      </c>
      <c r="V694" s="284">
        <f t="shared" si="121"/>
        <v>10.07</v>
      </c>
      <c r="W694" s="284">
        <f t="shared" si="122"/>
        <v>13.47</v>
      </c>
      <c r="X694" s="284">
        <f t="shared" si="123"/>
        <v>12.39</v>
      </c>
      <c r="Y694" s="284">
        <f t="shared" si="124"/>
        <v>14.45</v>
      </c>
      <c r="Z694" s="284">
        <f t="shared" si="125"/>
        <v>12.21</v>
      </c>
      <c r="AA694" s="284">
        <f t="shared" si="126"/>
        <v>12.79</v>
      </c>
      <c r="AB694" s="284">
        <f t="shared" si="127"/>
        <v>16.16</v>
      </c>
      <c r="AC694" s="284">
        <f t="shared" si="128"/>
        <v>10.41</v>
      </c>
      <c r="AD694" s="284">
        <f t="shared" si="129"/>
        <v>6.82</v>
      </c>
      <c r="AE694" s="284">
        <f t="shared" si="130"/>
        <v>5.58</v>
      </c>
      <c r="AF694" s="284">
        <f t="shared" si="131"/>
        <v>13.57</v>
      </c>
    </row>
    <row r="695" spans="2:32">
      <c r="B695" s="53">
        <v>41347.739583333161</v>
      </c>
      <c r="C695" s="46">
        <v>10.42</v>
      </c>
      <c r="D695" s="46">
        <v>16.690000000000001</v>
      </c>
      <c r="E695" s="46">
        <v>14.81</v>
      </c>
      <c r="F695" s="46">
        <v>12.89</v>
      </c>
      <c r="G695" s="46">
        <v>9.61</v>
      </c>
      <c r="H695" s="46">
        <v>13.38</v>
      </c>
      <c r="I695" s="46">
        <v>12.14</v>
      </c>
      <c r="J695" s="46">
        <v>14.22</v>
      </c>
      <c r="K695" s="46">
        <v>12.33</v>
      </c>
      <c r="L695" s="46">
        <v>12.81</v>
      </c>
      <c r="M695" s="46">
        <v>16.100000000000001</v>
      </c>
      <c r="N695" s="46">
        <v>10.59</v>
      </c>
      <c r="O695" s="46">
        <v>6.81</v>
      </c>
      <c r="P695" s="46">
        <v>6.25</v>
      </c>
      <c r="Q695" s="46">
        <v>13.57</v>
      </c>
      <c r="R695" s="284">
        <f t="shared" si="117"/>
        <v>10.42</v>
      </c>
      <c r="S695" s="284">
        <f t="shared" si="118"/>
        <v>16.690000000000001</v>
      </c>
      <c r="T695" s="284">
        <f t="shared" si="119"/>
        <v>14.81</v>
      </c>
      <c r="U695" s="284">
        <f t="shared" si="120"/>
        <v>12.89</v>
      </c>
      <c r="V695" s="284">
        <f t="shared" si="121"/>
        <v>9.61</v>
      </c>
      <c r="W695" s="284">
        <f t="shared" si="122"/>
        <v>13.38</v>
      </c>
      <c r="X695" s="284">
        <f t="shared" si="123"/>
        <v>12.14</v>
      </c>
      <c r="Y695" s="284">
        <f t="shared" si="124"/>
        <v>14.22</v>
      </c>
      <c r="Z695" s="284">
        <f t="shared" si="125"/>
        <v>12.33</v>
      </c>
      <c r="AA695" s="284">
        <f t="shared" si="126"/>
        <v>12.81</v>
      </c>
      <c r="AB695" s="284">
        <f t="shared" si="127"/>
        <v>16.100000000000001</v>
      </c>
      <c r="AC695" s="284">
        <f t="shared" si="128"/>
        <v>10.59</v>
      </c>
      <c r="AD695" s="284">
        <f t="shared" si="129"/>
        <v>6.81</v>
      </c>
      <c r="AE695" s="284">
        <f t="shared" si="130"/>
        <v>6.25</v>
      </c>
      <c r="AF695" s="284">
        <f t="shared" si="131"/>
        <v>13.57</v>
      </c>
    </row>
    <row r="696" spans="2:32">
      <c r="B696" s="53">
        <v>41347.749999999825</v>
      </c>
      <c r="C696" s="46">
        <v>10.44</v>
      </c>
      <c r="D696" s="46">
        <v>16.57</v>
      </c>
      <c r="E696" s="46">
        <v>14.88</v>
      </c>
      <c r="F696" s="46">
        <v>12.68</v>
      </c>
      <c r="G696" s="46">
        <v>9.2899999999999991</v>
      </c>
      <c r="H696" s="46">
        <v>13.93</v>
      </c>
      <c r="I696" s="46">
        <v>12.22</v>
      </c>
      <c r="J696" s="46">
        <v>14.66</v>
      </c>
      <c r="K696" s="46">
        <v>12.65</v>
      </c>
      <c r="L696" s="46">
        <v>12.08</v>
      </c>
      <c r="M696" s="46">
        <v>16.09</v>
      </c>
      <c r="N696" s="46">
        <v>10.27</v>
      </c>
      <c r="O696" s="46">
        <v>6.78</v>
      </c>
      <c r="P696" s="46">
        <v>6.99</v>
      </c>
      <c r="Q696" s="46">
        <v>14.46</v>
      </c>
      <c r="R696" s="284">
        <f t="shared" si="117"/>
        <v>10.44</v>
      </c>
      <c r="S696" s="284">
        <f t="shared" si="118"/>
        <v>16.57</v>
      </c>
      <c r="T696" s="284">
        <f t="shared" si="119"/>
        <v>14.88</v>
      </c>
      <c r="U696" s="284">
        <f t="shared" si="120"/>
        <v>12.68</v>
      </c>
      <c r="V696" s="284">
        <f t="shared" si="121"/>
        <v>9.2899999999999991</v>
      </c>
      <c r="W696" s="284">
        <f t="shared" si="122"/>
        <v>13.93</v>
      </c>
      <c r="X696" s="284">
        <f t="shared" si="123"/>
        <v>12.22</v>
      </c>
      <c r="Y696" s="284">
        <f t="shared" si="124"/>
        <v>14.66</v>
      </c>
      <c r="Z696" s="284">
        <f t="shared" si="125"/>
        <v>12.65</v>
      </c>
      <c r="AA696" s="284">
        <f t="shared" si="126"/>
        <v>12.08</v>
      </c>
      <c r="AB696" s="284">
        <f t="shared" si="127"/>
        <v>16.09</v>
      </c>
      <c r="AC696" s="284">
        <f t="shared" si="128"/>
        <v>10.27</v>
      </c>
      <c r="AD696" s="284">
        <f t="shared" si="129"/>
        <v>6.78</v>
      </c>
      <c r="AE696" s="284">
        <f t="shared" si="130"/>
        <v>6.99</v>
      </c>
      <c r="AF696" s="284">
        <f t="shared" si="131"/>
        <v>14.46</v>
      </c>
    </row>
    <row r="697" spans="2:32">
      <c r="B697" s="53">
        <v>41347.76041666649</v>
      </c>
      <c r="C697" s="46">
        <v>10.55</v>
      </c>
      <c r="D697" s="46">
        <v>16.39</v>
      </c>
      <c r="E697" s="46">
        <v>15.45</v>
      </c>
      <c r="F697" s="46">
        <v>12.59</v>
      </c>
      <c r="G697" s="46">
        <v>8.94</v>
      </c>
      <c r="H697" s="46">
        <v>14.17</v>
      </c>
      <c r="I697" s="46">
        <v>12.38</v>
      </c>
      <c r="J697" s="46">
        <v>14.72</v>
      </c>
      <c r="K697" s="46">
        <v>12.81</v>
      </c>
      <c r="L697" s="46">
        <v>11.64</v>
      </c>
      <c r="M697" s="46">
        <v>16.12</v>
      </c>
      <c r="N697" s="46">
        <v>10.29</v>
      </c>
      <c r="O697" s="46">
        <v>6.74</v>
      </c>
      <c r="P697" s="46">
        <v>7.75</v>
      </c>
      <c r="Q697" s="46">
        <v>15.21</v>
      </c>
      <c r="R697" s="284">
        <f t="shared" si="117"/>
        <v>10.55</v>
      </c>
      <c r="S697" s="284">
        <f t="shared" si="118"/>
        <v>16.39</v>
      </c>
      <c r="T697" s="284">
        <f t="shared" si="119"/>
        <v>15.45</v>
      </c>
      <c r="U697" s="284">
        <f t="shared" si="120"/>
        <v>12.59</v>
      </c>
      <c r="V697" s="284">
        <f t="shared" si="121"/>
        <v>8.94</v>
      </c>
      <c r="W697" s="284">
        <f t="shared" si="122"/>
        <v>14.17</v>
      </c>
      <c r="X697" s="284">
        <f t="shared" si="123"/>
        <v>12.38</v>
      </c>
      <c r="Y697" s="284">
        <f t="shared" si="124"/>
        <v>14.72</v>
      </c>
      <c r="Z697" s="284">
        <f t="shared" si="125"/>
        <v>12.81</v>
      </c>
      <c r="AA697" s="284">
        <f t="shared" si="126"/>
        <v>11.64</v>
      </c>
      <c r="AB697" s="284">
        <f t="shared" si="127"/>
        <v>16.12</v>
      </c>
      <c r="AC697" s="284">
        <f t="shared" si="128"/>
        <v>10.29</v>
      </c>
      <c r="AD697" s="284">
        <f t="shared" si="129"/>
        <v>6.74</v>
      </c>
      <c r="AE697" s="284">
        <f t="shared" si="130"/>
        <v>7.75</v>
      </c>
      <c r="AF697" s="284">
        <f t="shared" si="131"/>
        <v>15.21</v>
      </c>
    </row>
    <row r="698" spans="2:32">
      <c r="B698" s="53">
        <v>41347.770833333154</v>
      </c>
      <c r="C698" s="46">
        <v>10.64</v>
      </c>
      <c r="D698" s="46">
        <v>16.190000000000001</v>
      </c>
      <c r="E698" s="46">
        <v>14.55</v>
      </c>
      <c r="F698" s="46">
        <v>12.83</v>
      </c>
      <c r="G698" s="46">
        <v>8.8699999999999992</v>
      </c>
      <c r="H698" s="46">
        <v>14.2</v>
      </c>
      <c r="I698" s="46">
        <v>11.65</v>
      </c>
      <c r="J698" s="46">
        <v>14.65</v>
      </c>
      <c r="K698" s="46">
        <v>12.96</v>
      </c>
      <c r="L698" s="46">
        <v>10.8</v>
      </c>
      <c r="M698" s="46">
        <v>16.190000000000001</v>
      </c>
      <c r="N698" s="46">
        <v>10.67</v>
      </c>
      <c r="O698" s="46">
        <v>6.68</v>
      </c>
      <c r="P698" s="46">
        <v>9.33</v>
      </c>
      <c r="Q698" s="46">
        <v>14.99</v>
      </c>
      <c r="R698" s="284">
        <f t="shared" si="117"/>
        <v>10.64</v>
      </c>
      <c r="S698" s="284">
        <f t="shared" si="118"/>
        <v>16.190000000000001</v>
      </c>
      <c r="T698" s="284">
        <f t="shared" si="119"/>
        <v>14.55</v>
      </c>
      <c r="U698" s="284">
        <f t="shared" si="120"/>
        <v>12.83</v>
      </c>
      <c r="V698" s="284">
        <f t="shared" si="121"/>
        <v>8.8699999999999992</v>
      </c>
      <c r="W698" s="284">
        <f t="shared" si="122"/>
        <v>14.2</v>
      </c>
      <c r="X698" s="284">
        <f t="shared" si="123"/>
        <v>11.65</v>
      </c>
      <c r="Y698" s="284">
        <f t="shared" si="124"/>
        <v>14.65</v>
      </c>
      <c r="Z698" s="284">
        <f t="shared" si="125"/>
        <v>12.96</v>
      </c>
      <c r="AA698" s="284">
        <f t="shared" si="126"/>
        <v>10.8</v>
      </c>
      <c r="AB698" s="284">
        <f t="shared" si="127"/>
        <v>16.190000000000001</v>
      </c>
      <c r="AC698" s="284">
        <f t="shared" si="128"/>
        <v>10.67</v>
      </c>
      <c r="AD698" s="284">
        <f t="shared" si="129"/>
        <v>6.68</v>
      </c>
      <c r="AE698" s="284">
        <f t="shared" si="130"/>
        <v>9.33</v>
      </c>
      <c r="AF698" s="284">
        <f t="shared" si="131"/>
        <v>14.99</v>
      </c>
    </row>
    <row r="699" spans="2:32">
      <c r="B699" s="53">
        <v>41347.781249999818</v>
      </c>
      <c r="C699" s="46">
        <v>10.63</v>
      </c>
      <c r="D699" s="46">
        <v>16.23</v>
      </c>
      <c r="E699" s="46">
        <v>15.61</v>
      </c>
      <c r="F699" s="46">
        <v>13.2</v>
      </c>
      <c r="G699" s="46">
        <v>8.67</v>
      </c>
      <c r="H699" s="46">
        <v>14.44</v>
      </c>
      <c r="I699" s="46">
        <v>11.94</v>
      </c>
      <c r="J699" s="46">
        <v>14.11</v>
      </c>
      <c r="K699" s="46">
        <v>13.37</v>
      </c>
      <c r="L699" s="46">
        <v>10.49</v>
      </c>
      <c r="M699" s="46">
        <v>16.12</v>
      </c>
      <c r="N699" s="46">
        <v>10.72</v>
      </c>
      <c r="O699" s="46">
        <v>6.66</v>
      </c>
      <c r="P699" s="46">
        <v>10.76</v>
      </c>
      <c r="Q699" s="46">
        <v>14.93</v>
      </c>
      <c r="R699" s="284">
        <f t="shared" si="117"/>
        <v>10.63</v>
      </c>
      <c r="S699" s="284">
        <f t="shared" si="118"/>
        <v>16.23</v>
      </c>
      <c r="T699" s="284">
        <f t="shared" si="119"/>
        <v>15.61</v>
      </c>
      <c r="U699" s="284">
        <f t="shared" si="120"/>
        <v>13.2</v>
      </c>
      <c r="V699" s="284">
        <f t="shared" si="121"/>
        <v>8.67</v>
      </c>
      <c r="W699" s="284">
        <f t="shared" si="122"/>
        <v>14.44</v>
      </c>
      <c r="X699" s="284">
        <f t="shared" si="123"/>
        <v>11.94</v>
      </c>
      <c r="Y699" s="284">
        <f t="shared" si="124"/>
        <v>14.11</v>
      </c>
      <c r="Z699" s="284">
        <f t="shared" si="125"/>
        <v>13.37</v>
      </c>
      <c r="AA699" s="284">
        <f t="shared" si="126"/>
        <v>10.49</v>
      </c>
      <c r="AB699" s="284">
        <f t="shared" si="127"/>
        <v>16.12</v>
      </c>
      <c r="AC699" s="284">
        <f t="shared" si="128"/>
        <v>10.72</v>
      </c>
      <c r="AD699" s="284">
        <f t="shared" si="129"/>
        <v>6.66</v>
      </c>
      <c r="AE699" s="284">
        <f t="shared" si="130"/>
        <v>10.76</v>
      </c>
      <c r="AF699" s="284">
        <f t="shared" si="131"/>
        <v>14.93</v>
      </c>
    </row>
    <row r="700" spans="2:32">
      <c r="B700" s="53">
        <v>41347.791666666482</v>
      </c>
      <c r="C700" s="46">
        <v>10.63</v>
      </c>
      <c r="D700" s="46">
        <v>16.440000000000001</v>
      </c>
      <c r="E700" s="46">
        <v>15.16</v>
      </c>
      <c r="F700" s="46">
        <v>13.41</v>
      </c>
      <c r="G700" s="46">
        <v>8.6300000000000008</v>
      </c>
      <c r="H700" s="46">
        <v>14.83</v>
      </c>
      <c r="I700" s="46">
        <v>11.85</v>
      </c>
      <c r="J700" s="46">
        <v>13.65</v>
      </c>
      <c r="K700" s="46">
        <v>13.49</v>
      </c>
      <c r="L700" s="46">
        <v>11.14</v>
      </c>
      <c r="M700" s="46">
        <v>16.12</v>
      </c>
      <c r="N700" s="46">
        <v>10.67</v>
      </c>
      <c r="O700" s="46">
        <v>6.62</v>
      </c>
      <c r="P700" s="46">
        <v>11.64</v>
      </c>
      <c r="Q700" s="46">
        <v>14.48</v>
      </c>
      <c r="R700" s="284">
        <f t="shared" si="117"/>
        <v>10.63</v>
      </c>
      <c r="S700" s="284">
        <f t="shared" si="118"/>
        <v>16.440000000000001</v>
      </c>
      <c r="T700" s="284">
        <f t="shared" si="119"/>
        <v>15.16</v>
      </c>
      <c r="U700" s="284">
        <f t="shared" si="120"/>
        <v>13.41</v>
      </c>
      <c r="V700" s="284">
        <f t="shared" si="121"/>
        <v>8.6300000000000008</v>
      </c>
      <c r="W700" s="284">
        <f t="shared" si="122"/>
        <v>14.83</v>
      </c>
      <c r="X700" s="284">
        <f t="shared" si="123"/>
        <v>11.85</v>
      </c>
      <c r="Y700" s="284">
        <f t="shared" si="124"/>
        <v>13.65</v>
      </c>
      <c r="Z700" s="284">
        <f t="shared" si="125"/>
        <v>13.49</v>
      </c>
      <c r="AA700" s="284">
        <f t="shared" si="126"/>
        <v>11.14</v>
      </c>
      <c r="AB700" s="284">
        <f t="shared" si="127"/>
        <v>16.12</v>
      </c>
      <c r="AC700" s="284">
        <f t="shared" si="128"/>
        <v>10.67</v>
      </c>
      <c r="AD700" s="284">
        <f t="shared" si="129"/>
        <v>6.62</v>
      </c>
      <c r="AE700" s="284">
        <f t="shared" si="130"/>
        <v>11.64</v>
      </c>
      <c r="AF700" s="284">
        <f t="shared" si="131"/>
        <v>14.48</v>
      </c>
    </row>
    <row r="701" spans="2:32">
      <c r="B701" s="53">
        <v>41347.802083333147</v>
      </c>
      <c r="C701" s="46">
        <v>10.66</v>
      </c>
      <c r="D701" s="46">
        <v>16.04</v>
      </c>
      <c r="E701" s="46">
        <v>14.99</v>
      </c>
      <c r="F701" s="46">
        <v>13.33</v>
      </c>
      <c r="G701" s="46">
        <v>8.68</v>
      </c>
      <c r="H701" s="46">
        <v>14.8</v>
      </c>
      <c r="I701" s="46">
        <v>12.12</v>
      </c>
      <c r="J701" s="46">
        <v>13.77</v>
      </c>
      <c r="K701" s="46">
        <v>13.39</v>
      </c>
      <c r="L701" s="46">
        <v>10.92</v>
      </c>
      <c r="M701" s="46">
        <v>16.04</v>
      </c>
      <c r="N701" s="46">
        <v>10.65</v>
      </c>
      <c r="O701" s="46">
        <v>6.63</v>
      </c>
      <c r="P701" s="46">
        <v>12.08</v>
      </c>
      <c r="Q701" s="46">
        <v>14.48</v>
      </c>
      <c r="R701" s="284">
        <f t="shared" si="117"/>
        <v>10.66</v>
      </c>
      <c r="S701" s="284">
        <f t="shared" si="118"/>
        <v>16.04</v>
      </c>
      <c r="T701" s="284">
        <f t="shared" si="119"/>
        <v>14.99</v>
      </c>
      <c r="U701" s="284">
        <f t="shared" si="120"/>
        <v>13.33</v>
      </c>
      <c r="V701" s="284">
        <f t="shared" si="121"/>
        <v>8.68</v>
      </c>
      <c r="W701" s="284">
        <f t="shared" si="122"/>
        <v>14.8</v>
      </c>
      <c r="X701" s="284">
        <f t="shared" si="123"/>
        <v>12.12</v>
      </c>
      <c r="Y701" s="284">
        <f t="shared" si="124"/>
        <v>13.77</v>
      </c>
      <c r="Z701" s="284">
        <f t="shared" si="125"/>
        <v>13.39</v>
      </c>
      <c r="AA701" s="284">
        <f t="shared" si="126"/>
        <v>10.92</v>
      </c>
      <c r="AB701" s="284">
        <f t="shared" si="127"/>
        <v>16.04</v>
      </c>
      <c r="AC701" s="284">
        <f t="shared" si="128"/>
        <v>10.65</v>
      </c>
      <c r="AD701" s="284">
        <f t="shared" si="129"/>
        <v>6.63</v>
      </c>
      <c r="AE701" s="284">
        <f t="shared" si="130"/>
        <v>12.08</v>
      </c>
      <c r="AF701" s="284">
        <f t="shared" si="131"/>
        <v>14.48</v>
      </c>
    </row>
    <row r="702" spans="2:32">
      <c r="B702" s="53">
        <v>41347.812499999811</v>
      </c>
      <c r="C702" s="46">
        <v>11.56</v>
      </c>
      <c r="D702" s="46">
        <v>15.87</v>
      </c>
      <c r="E702" s="46">
        <v>14.97</v>
      </c>
      <c r="F702" s="46">
        <v>13.14</v>
      </c>
      <c r="G702" s="46">
        <v>8.49</v>
      </c>
      <c r="H702" s="46">
        <v>14.05</v>
      </c>
      <c r="I702" s="46">
        <v>12.32</v>
      </c>
      <c r="J702" s="46">
        <v>13.32</v>
      </c>
      <c r="K702" s="46">
        <v>13.21</v>
      </c>
      <c r="L702" s="46">
        <v>10.88</v>
      </c>
      <c r="M702" s="46">
        <v>15.99</v>
      </c>
      <c r="N702" s="46">
        <v>10.62</v>
      </c>
      <c r="O702" s="46">
        <v>6.53</v>
      </c>
      <c r="P702" s="46">
        <v>13.13</v>
      </c>
      <c r="Q702" s="46">
        <v>14.75</v>
      </c>
      <c r="R702" s="284">
        <f t="shared" si="117"/>
        <v>11.56</v>
      </c>
      <c r="S702" s="284">
        <f t="shared" si="118"/>
        <v>15.87</v>
      </c>
      <c r="T702" s="284">
        <f t="shared" si="119"/>
        <v>14.97</v>
      </c>
      <c r="U702" s="284">
        <f t="shared" si="120"/>
        <v>13.14</v>
      </c>
      <c r="V702" s="284">
        <f t="shared" si="121"/>
        <v>8.49</v>
      </c>
      <c r="W702" s="284">
        <f t="shared" si="122"/>
        <v>14.05</v>
      </c>
      <c r="X702" s="284">
        <f t="shared" si="123"/>
        <v>12.32</v>
      </c>
      <c r="Y702" s="284">
        <f t="shared" si="124"/>
        <v>13.32</v>
      </c>
      <c r="Z702" s="284">
        <f t="shared" si="125"/>
        <v>13.21</v>
      </c>
      <c r="AA702" s="284">
        <f t="shared" si="126"/>
        <v>10.88</v>
      </c>
      <c r="AB702" s="284">
        <f t="shared" si="127"/>
        <v>15.99</v>
      </c>
      <c r="AC702" s="284">
        <f t="shared" si="128"/>
        <v>10.62</v>
      </c>
      <c r="AD702" s="284">
        <f t="shared" si="129"/>
        <v>6.53</v>
      </c>
      <c r="AE702" s="284">
        <f t="shared" si="130"/>
        <v>13.13</v>
      </c>
      <c r="AF702" s="284">
        <f t="shared" si="131"/>
        <v>14.75</v>
      </c>
    </row>
    <row r="703" spans="2:32">
      <c r="B703" s="53">
        <v>41347.822916666475</v>
      </c>
      <c r="C703" s="46">
        <v>11.95</v>
      </c>
      <c r="D703" s="46">
        <v>15.51</v>
      </c>
      <c r="E703" s="46">
        <v>14.4</v>
      </c>
      <c r="F703" s="46">
        <v>13.05</v>
      </c>
      <c r="G703" s="46">
        <v>8.7200000000000006</v>
      </c>
      <c r="H703" s="46">
        <v>12.96</v>
      </c>
      <c r="I703" s="46">
        <v>12.6</v>
      </c>
      <c r="J703" s="46">
        <v>13.36</v>
      </c>
      <c r="K703" s="46">
        <v>13.05</v>
      </c>
      <c r="L703" s="46">
        <v>10.8</v>
      </c>
      <c r="M703" s="46">
        <v>15.97</v>
      </c>
      <c r="N703" s="46">
        <v>10.79</v>
      </c>
      <c r="O703" s="46">
        <v>6.64</v>
      </c>
      <c r="P703" s="46">
        <v>13.76</v>
      </c>
      <c r="Q703" s="46">
        <v>14.27</v>
      </c>
      <c r="R703" s="284">
        <f t="shared" si="117"/>
        <v>11.95</v>
      </c>
      <c r="S703" s="284">
        <f t="shared" si="118"/>
        <v>15.51</v>
      </c>
      <c r="T703" s="284">
        <f t="shared" si="119"/>
        <v>14.4</v>
      </c>
      <c r="U703" s="284">
        <f t="shared" si="120"/>
        <v>13.05</v>
      </c>
      <c r="V703" s="284">
        <f t="shared" si="121"/>
        <v>8.7200000000000006</v>
      </c>
      <c r="W703" s="284">
        <f t="shared" si="122"/>
        <v>12.96</v>
      </c>
      <c r="X703" s="284">
        <f t="shared" si="123"/>
        <v>12.6</v>
      </c>
      <c r="Y703" s="284">
        <f t="shared" si="124"/>
        <v>13.36</v>
      </c>
      <c r="Z703" s="284">
        <f t="shared" si="125"/>
        <v>13.05</v>
      </c>
      <c r="AA703" s="284">
        <f t="shared" si="126"/>
        <v>10.8</v>
      </c>
      <c r="AB703" s="284">
        <f t="shared" si="127"/>
        <v>15.97</v>
      </c>
      <c r="AC703" s="284">
        <f t="shared" si="128"/>
        <v>10.79</v>
      </c>
      <c r="AD703" s="284">
        <f t="shared" si="129"/>
        <v>6.64</v>
      </c>
      <c r="AE703" s="284">
        <f t="shared" si="130"/>
        <v>13.76</v>
      </c>
      <c r="AF703" s="284">
        <f t="shared" si="131"/>
        <v>14.27</v>
      </c>
    </row>
    <row r="704" spans="2:32">
      <c r="B704" s="53">
        <v>41347.833333333139</v>
      </c>
      <c r="C704" s="46">
        <v>12.42</v>
      </c>
      <c r="D704" s="46">
        <v>15.51</v>
      </c>
      <c r="E704" s="46">
        <v>14.73</v>
      </c>
      <c r="F704" s="46">
        <v>12.99</v>
      </c>
      <c r="G704" s="46">
        <v>9.25</v>
      </c>
      <c r="H704" s="46">
        <v>12.77</v>
      </c>
      <c r="I704" s="46">
        <v>12.65</v>
      </c>
      <c r="J704" s="46">
        <v>13.67</v>
      </c>
      <c r="K704" s="46">
        <v>12.74</v>
      </c>
      <c r="L704" s="46">
        <v>11.3</v>
      </c>
      <c r="M704" s="46">
        <v>15.89</v>
      </c>
      <c r="N704" s="46">
        <v>10.84</v>
      </c>
      <c r="O704" s="46">
        <v>6.59</v>
      </c>
      <c r="P704" s="46">
        <v>13.93</v>
      </c>
      <c r="Q704" s="46">
        <v>13.18</v>
      </c>
      <c r="R704" s="284">
        <f t="shared" si="117"/>
        <v>12.42</v>
      </c>
      <c r="S704" s="284">
        <f t="shared" si="118"/>
        <v>15.51</v>
      </c>
      <c r="T704" s="284">
        <f t="shared" si="119"/>
        <v>14.73</v>
      </c>
      <c r="U704" s="284">
        <f t="shared" si="120"/>
        <v>12.99</v>
      </c>
      <c r="V704" s="284">
        <f t="shared" si="121"/>
        <v>9.25</v>
      </c>
      <c r="W704" s="284">
        <f t="shared" si="122"/>
        <v>12.77</v>
      </c>
      <c r="X704" s="284">
        <f t="shared" si="123"/>
        <v>12.65</v>
      </c>
      <c r="Y704" s="284">
        <f t="shared" si="124"/>
        <v>13.67</v>
      </c>
      <c r="Z704" s="284">
        <f t="shared" si="125"/>
        <v>12.74</v>
      </c>
      <c r="AA704" s="284">
        <f t="shared" si="126"/>
        <v>11.3</v>
      </c>
      <c r="AB704" s="284">
        <f t="shared" si="127"/>
        <v>15.89</v>
      </c>
      <c r="AC704" s="284">
        <f t="shared" si="128"/>
        <v>10.84</v>
      </c>
      <c r="AD704" s="284">
        <f t="shared" si="129"/>
        <v>6.59</v>
      </c>
      <c r="AE704" s="284">
        <f t="shared" si="130"/>
        <v>13.93</v>
      </c>
      <c r="AF704" s="284">
        <f t="shared" si="131"/>
        <v>13.18</v>
      </c>
    </row>
    <row r="705" spans="2:32">
      <c r="B705" s="53">
        <v>41347.843749999804</v>
      </c>
      <c r="C705" s="46">
        <v>13.34</v>
      </c>
      <c r="D705" s="46">
        <v>15.57</v>
      </c>
      <c r="E705" s="46">
        <v>14.8</v>
      </c>
      <c r="F705" s="46">
        <v>13.07</v>
      </c>
      <c r="G705" s="46">
        <v>9.74</v>
      </c>
      <c r="H705" s="46">
        <v>11.68</v>
      </c>
      <c r="I705" s="46">
        <v>12.72</v>
      </c>
      <c r="J705" s="46">
        <v>13.51</v>
      </c>
      <c r="K705" s="46">
        <v>12.63</v>
      </c>
      <c r="L705" s="46">
        <v>11.52</v>
      </c>
      <c r="M705" s="46">
        <v>15.74</v>
      </c>
      <c r="N705" s="46">
        <v>10.83</v>
      </c>
      <c r="O705" s="46">
        <v>6.7</v>
      </c>
      <c r="P705" s="46">
        <v>14.04</v>
      </c>
      <c r="Q705" s="46">
        <v>12.61</v>
      </c>
      <c r="R705" s="284">
        <f t="shared" si="117"/>
        <v>13.34</v>
      </c>
      <c r="S705" s="284">
        <f t="shared" si="118"/>
        <v>15.57</v>
      </c>
      <c r="T705" s="284">
        <f t="shared" si="119"/>
        <v>14.8</v>
      </c>
      <c r="U705" s="284">
        <f t="shared" si="120"/>
        <v>13.07</v>
      </c>
      <c r="V705" s="284">
        <f t="shared" si="121"/>
        <v>9.74</v>
      </c>
      <c r="W705" s="284">
        <f t="shared" si="122"/>
        <v>11.68</v>
      </c>
      <c r="X705" s="284">
        <f t="shared" si="123"/>
        <v>12.72</v>
      </c>
      <c r="Y705" s="284">
        <f t="shared" si="124"/>
        <v>13.51</v>
      </c>
      <c r="Z705" s="284">
        <f t="shared" si="125"/>
        <v>12.63</v>
      </c>
      <c r="AA705" s="284">
        <f t="shared" si="126"/>
        <v>11.52</v>
      </c>
      <c r="AB705" s="284">
        <f t="shared" si="127"/>
        <v>15.74</v>
      </c>
      <c r="AC705" s="284">
        <f t="shared" si="128"/>
        <v>10.83</v>
      </c>
      <c r="AD705" s="284">
        <f t="shared" si="129"/>
        <v>6.7</v>
      </c>
      <c r="AE705" s="284">
        <f t="shared" si="130"/>
        <v>14.04</v>
      </c>
      <c r="AF705" s="284">
        <f t="shared" si="131"/>
        <v>12.61</v>
      </c>
    </row>
    <row r="706" spans="2:32">
      <c r="B706" s="53">
        <v>41347.854166666468</v>
      </c>
      <c r="C706" s="46">
        <v>12.67</v>
      </c>
      <c r="D706" s="46">
        <v>15.74</v>
      </c>
      <c r="E706" s="46">
        <v>14.78</v>
      </c>
      <c r="F706" s="46">
        <v>13.19</v>
      </c>
      <c r="G706" s="46">
        <v>9.99</v>
      </c>
      <c r="H706" s="46">
        <v>10.82</v>
      </c>
      <c r="I706" s="46">
        <v>12.73</v>
      </c>
      <c r="J706" s="46">
        <v>13.94</v>
      </c>
      <c r="K706" s="46">
        <v>12.29</v>
      </c>
      <c r="L706" s="46">
        <v>11.85</v>
      </c>
      <c r="M706" s="46">
        <v>15.32</v>
      </c>
      <c r="N706" s="46">
        <v>10.86</v>
      </c>
      <c r="O706" s="46">
        <v>6.74</v>
      </c>
      <c r="P706" s="46">
        <v>14.31</v>
      </c>
      <c r="Q706" s="46">
        <v>12.77</v>
      </c>
      <c r="R706" s="284">
        <f t="shared" si="117"/>
        <v>12.67</v>
      </c>
      <c r="S706" s="284">
        <f t="shared" si="118"/>
        <v>15.74</v>
      </c>
      <c r="T706" s="284">
        <f t="shared" si="119"/>
        <v>14.78</v>
      </c>
      <c r="U706" s="284">
        <f t="shared" si="120"/>
        <v>13.19</v>
      </c>
      <c r="V706" s="284">
        <f t="shared" si="121"/>
        <v>9.99</v>
      </c>
      <c r="W706" s="284">
        <f t="shared" si="122"/>
        <v>10.82</v>
      </c>
      <c r="X706" s="284">
        <f t="shared" si="123"/>
        <v>12.73</v>
      </c>
      <c r="Y706" s="284">
        <f t="shared" si="124"/>
        <v>13.94</v>
      </c>
      <c r="Z706" s="284">
        <f t="shared" si="125"/>
        <v>12.29</v>
      </c>
      <c r="AA706" s="284">
        <f t="shared" si="126"/>
        <v>11.85</v>
      </c>
      <c r="AB706" s="284">
        <f t="shared" si="127"/>
        <v>15.32</v>
      </c>
      <c r="AC706" s="284">
        <f t="shared" si="128"/>
        <v>10.86</v>
      </c>
      <c r="AD706" s="284">
        <f t="shared" si="129"/>
        <v>6.74</v>
      </c>
      <c r="AE706" s="284">
        <f t="shared" si="130"/>
        <v>14.31</v>
      </c>
      <c r="AF706" s="284">
        <f t="shared" si="131"/>
        <v>12.77</v>
      </c>
    </row>
    <row r="707" spans="2:32">
      <c r="B707" s="53">
        <v>41347.864583333132</v>
      </c>
      <c r="C707" s="46">
        <v>13.33</v>
      </c>
      <c r="D707" s="46">
        <v>16.309999999999999</v>
      </c>
      <c r="E707" s="46">
        <v>14.81</v>
      </c>
      <c r="F707" s="46">
        <v>13.21</v>
      </c>
      <c r="G707" s="46">
        <v>10.19</v>
      </c>
      <c r="H707" s="46">
        <v>10.7</v>
      </c>
      <c r="I707" s="46">
        <v>12.72</v>
      </c>
      <c r="J707" s="46">
        <v>14.3</v>
      </c>
      <c r="K707" s="46">
        <v>12.15</v>
      </c>
      <c r="L707" s="46">
        <v>11.99</v>
      </c>
      <c r="M707" s="46">
        <v>15.25</v>
      </c>
      <c r="N707" s="46">
        <v>10.91</v>
      </c>
      <c r="O707" s="46">
        <v>6.71</v>
      </c>
      <c r="P707" s="46">
        <v>15.1</v>
      </c>
      <c r="Q707" s="46">
        <v>13.08</v>
      </c>
      <c r="R707" s="284">
        <f t="shared" si="117"/>
        <v>13.33</v>
      </c>
      <c r="S707" s="284">
        <f t="shared" si="118"/>
        <v>16.309999999999999</v>
      </c>
      <c r="T707" s="284">
        <f t="shared" si="119"/>
        <v>14.81</v>
      </c>
      <c r="U707" s="284">
        <f t="shared" si="120"/>
        <v>13.21</v>
      </c>
      <c r="V707" s="284">
        <f t="shared" si="121"/>
        <v>10.19</v>
      </c>
      <c r="W707" s="284">
        <f t="shared" si="122"/>
        <v>10.7</v>
      </c>
      <c r="X707" s="284">
        <f t="shared" si="123"/>
        <v>12.72</v>
      </c>
      <c r="Y707" s="284">
        <f t="shared" si="124"/>
        <v>14.3</v>
      </c>
      <c r="Z707" s="284">
        <f t="shared" si="125"/>
        <v>12.15</v>
      </c>
      <c r="AA707" s="284">
        <f t="shared" si="126"/>
        <v>11.99</v>
      </c>
      <c r="AB707" s="284">
        <f t="shared" si="127"/>
        <v>15.25</v>
      </c>
      <c r="AC707" s="284">
        <f t="shared" si="128"/>
        <v>10.91</v>
      </c>
      <c r="AD707" s="284">
        <f t="shared" si="129"/>
        <v>6.71</v>
      </c>
      <c r="AE707" s="284">
        <f t="shared" si="130"/>
        <v>15.1</v>
      </c>
      <c r="AF707" s="284">
        <f t="shared" si="131"/>
        <v>13.08</v>
      </c>
    </row>
    <row r="708" spans="2:32">
      <c r="B708" s="53">
        <v>41347.874999999796</v>
      </c>
      <c r="C708" s="46">
        <v>13.44</v>
      </c>
      <c r="D708" s="46">
        <v>16.34</v>
      </c>
      <c r="E708" s="46">
        <v>15.09</v>
      </c>
      <c r="F708" s="46">
        <v>13.1</v>
      </c>
      <c r="G708" s="46">
        <v>10.65</v>
      </c>
      <c r="H708" s="46">
        <v>10.69</v>
      </c>
      <c r="I708" s="46">
        <v>12.68</v>
      </c>
      <c r="J708" s="46">
        <v>14.92</v>
      </c>
      <c r="K708" s="46">
        <v>12.04</v>
      </c>
      <c r="L708" s="46">
        <v>12.12</v>
      </c>
      <c r="M708" s="46">
        <v>15.08</v>
      </c>
      <c r="N708" s="46">
        <v>10.79</v>
      </c>
      <c r="O708" s="46">
        <v>6.66</v>
      </c>
      <c r="P708" s="46">
        <v>15.22</v>
      </c>
      <c r="Q708" s="46">
        <v>14.22</v>
      </c>
      <c r="R708" s="284">
        <f t="shared" si="117"/>
        <v>13.44</v>
      </c>
      <c r="S708" s="284">
        <f t="shared" si="118"/>
        <v>16.34</v>
      </c>
      <c r="T708" s="284">
        <f t="shared" si="119"/>
        <v>15.09</v>
      </c>
      <c r="U708" s="284">
        <f t="shared" si="120"/>
        <v>13.1</v>
      </c>
      <c r="V708" s="284">
        <f t="shared" si="121"/>
        <v>10.65</v>
      </c>
      <c r="W708" s="284">
        <f t="shared" si="122"/>
        <v>10.69</v>
      </c>
      <c r="X708" s="284">
        <f t="shared" si="123"/>
        <v>12.68</v>
      </c>
      <c r="Y708" s="284">
        <f t="shared" si="124"/>
        <v>14.92</v>
      </c>
      <c r="Z708" s="284">
        <f t="shared" si="125"/>
        <v>12.04</v>
      </c>
      <c r="AA708" s="284">
        <f t="shared" si="126"/>
        <v>12.12</v>
      </c>
      <c r="AB708" s="284">
        <f t="shared" si="127"/>
        <v>15.08</v>
      </c>
      <c r="AC708" s="284">
        <f t="shared" si="128"/>
        <v>10.79</v>
      </c>
      <c r="AD708" s="284">
        <f t="shared" si="129"/>
        <v>6.66</v>
      </c>
      <c r="AE708" s="284">
        <f t="shared" si="130"/>
        <v>15.22</v>
      </c>
      <c r="AF708" s="284">
        <f t="shared" si="131"/>
        <v>14.22</v>
      </c>
    </row>
    <row r="709" spans="2:32">
      <c r="B709" s="53">
        <v>41347.885416666461</v>
      </c>
      <c r="C709" s="46">
        <v>13.61</v>
      </c>
      <c r="D709" s="46">
        <v>16.48</v>
      </c>
      <c r="E709" s="46">
        <v>15.25</v>
      </c>
      <c r="F709" s="46">
        <v>12.13</v>
      </c>
      <c r="G709" s="46">
        <v>11.11</v>
      </c>
      <c r="H709" s="46">
        <v>10.8</v>
      </c>
      <c r="I709" s="46">
        <v>12.66</v>
      </c>
      <c r="J709" s="46">
        <v>14.95</v>
      </c>
      <c r="K709" s="46">
        <v>12.23</v>
      </c>
      <c r="L709" s="46">
        <v>12.13</v>
      </c>
      <c r="M709" s="46">
        <v>14.82</v>
      </c>
      <c r="N709" s="46">
        <v>11.07</v>
      </c>
      <c r="O709" s="46">
        <v>6.6</v>
      </c>
      <c r="P709" s="46">
        <v>15.18</v>
      </c>
      <c r="Q709" s="46">
        <v>13.8</v>
      </c>
      <c r="R709" s="284">
        <f t="shared" si="117"/>
        <v>13.61</v>
      </c>
      <c r="S709" s="284">
        <f t="shared" si="118"/>
        <v>16.48</v>
      </c>
      <c r="T709" s="284">
        <f t="shared" si="119"/>
        <v>15.25</v>
      </c>
      <c r="U709" s="284">
        <f t="shared" si="120"/>
        <v>12.13</v>
      </c>
      <c r="V709" s="284">
        <f t="shared" si="121"/>
        <v>11.11</v>
      </c>
      <c r="W709" s="284">
        <f t="shared" si="122"/>
        <v>10.8</v>
      </c>
      <c r="X709" s="284">
        <f t="shared" si="123"/>
        <v>12.66</v>
      </c>
      <c r="Y709" s="284">
        <f t="shared" si="124"/>
        <v>14.95</v>
      </c>
      <c r="Z709" s="284">
        <f t="shared" si="125"/>
        <v>12.23</v>
      </c>
      <c r="AA709" s="284">
        <f t="shared" si="126"/>
        <v>12.13</v>
      </c>
      <c r="AB709" s="284">
        <f t="shared" si="127"/>
        <v>14.82</v>
      </c>
      <c r="AC709" s="284">
        <f t="shared" si="128"/>
        <v>11.07</v>
      </c>
      <c r="AD709" s="284">
        <f t="shared" si="129"/>
        <v>6.6</v>
      </c>
      <c r="AE709" s="284">
        <f t="shared" si="130"/>
        <v>15.18</v>
      </c>
      <c r="AF709" s="284">
        <f t="shared" si="131"/>
        <v>13.8</v>
      </c>
    </row>
    <row r="710" spans="2:32">
      <c r="B710" s="53">
        <v>41347.895833333125</v>
      </c>
      <c r="C710" s="46">
        <v>13.54</v>
      </c>
      <c r="D710" s="46">
        <v>16.05</v>
      </c>
      <c r="E710" s="46">
        <v>15.23</v>
      </c>
      <c r="F710" s="46">
        <v>12.34</v>
      </c>
      <c r="G710" s="46">
        <v>11.1</v>
      </c>
      <c r="H710" s="46">
        <v>10.82</v>
      </c>
      <c r="I710" s="46">
        <v>12.7</v>
      </c>
      <c r="J710" s="46">
        <v>15.02</v>
      </c>
      <c r="K710" s="46">
        <v>12.33</v>
      </c>
      <c r="L710" s="46">
        <v>12.25</v>
      </c>
      <c r="M710" s="46">
        <v>14.62</v>
      </c>
      <c r="N710" s="46">
        <v>11.1</v>
      </c>
      <c r="O710" s="46">
        <v>6.66</v>
      </c>
      <c r="P710" s="46">
        <v>15.7</v>
      </c>
      <c r="Q710" s="46">
        <v>14.06</v>
      </c>
      <c r="R710" s="284">
        <f t="shared" si="117"/>
        <v>13.54</v>
      </c>
      <c r="S710" s="284">
        <f t="shared" si="118"/>
        <v>16.05</v>
      </c>
      <c r="T710" s="284">
        <f t="shared" si="119"/>
        <v>15.23</v>
      </c>
      <c r="U710" s="284">
        <f t="shared" si="120"/>
        <v>12.34</v>
      </c>
      <c r="V710" s="284">
        <f t="shared" si="121"/>
        <v>11.1</v>
      </c>
      <c r="W710" s="284">
        <f t="shared" si="122"/>
        <v>10.82</v>
      </c>
      <c r="X710" s="284">
        <f t="shared" si="123"/>
        <v>12.7</v>
      </c>
      <c r="Y710" s="284">
        <f t="shared" si="124"/>
        <v>15.02</v>
      </c>
      <c r="Z710" s="284">
        <f t="shared" si="125"/>
        <v>12.33</v>
      </c>
      <c r="AA710" s="284">
        <f t="shared" si="126"/>
        <v>12.25</v>
      </c>
      <c r="AB710" s="284">
        <f t="shared" si="127"/>
        <v>14.62</v>
      </c>
      <c r="AC710" s="284">
        <f t="shared" si="128"/>
        <v>11.1</v>
      </c>
      <c r="AD710" s="284">
        <f t="shared" si="129"/>
        <v>6.66</v>
      </c>
      <c r="AE710" s="284">
        <f t="shared" si="130"/>
        <v>15.7</v>
      </c>
      <c r="AF710" s="284">
        <f t="shared" si="131"/>
        <v>14.06</v>
      </c>
    </row>
    <row r="711" spans="2:32">
      <c r="B711" s="53">
        <v>41347.906249999789</v>
      </c>
      <c r="C711" s="46">
        <v>13.49</v>
      </c>
      <c r="D711" s="46">
        <v>16.45</v>
      </c>
      <c r="E711" s="46">
        <v>15.61</v>
      </c>
      <c r="F711" s="46">
        <v>12.38</v>
      </c>
      <c r="G711" s="46">
        <v>10.95</v>
      </c>
      <c r="H711" s="46">
        <v>10.85</v>
      </c>
      <c r="I711" s="46">
        <v>12.72</v>
      </c>
      <c r="J711" s="46">
        <v>14.57</v>
      </c>
      <c r="K711" s="46">
        <v>12.17</v>
      </c>
      <c r="L711" s="46">
        <v>12.46</v>
      </c>
      <c r="M711" s="46">
        <v>14.45</v>
      </c>
      <c r="N711" s="46">
        <v>11.03</v>
      </c>
      <c r="O711" s="46">
        <v>6.69</v>
      </c>
      <c r="P711" s="46">
        <v>15.67</v>
      </c>
      <c r="Q711" s="46">
        <v>13.96</v>
      </c>
      <c r="R711" s="284">
        <f t="shared" si="117"/>
        <v>13.49</v>
      </c>
      <c r="S711" s="284">
        <f t="shared" si="118"/>
        <v>16.45</v>
      </c>
      <c r="T711" s="284">
        <f t="shared" si="119"/>
        <v>15.61</v>
      </c>
      <c r="U711" s="284">
        <f t="shared" si="120"/>
        <v>12.38</v>
      </c>
      <c r="V711" s="284">
        <f t="shared" si="121"/>
        <v>10.95</v>
      </c>
      <c r="W711" s="284">
        <f t="shared" si="122"/>
        <v>10.85</v>
      </c>
      <c r="X711" s="284">
        <f t="shared" si="123"/>
        <v>12.72</v>
      </c>
      <c r="Y711" s="284">
        <f t="shared" si="124"/>
        <v>14.57</v>
      </c>
      <c r="Z711" s="284">
        <f t="shared" si="125"/>
        <v>12.17</v>
      </c>
      <c r="AA711" s="284">
        <f t="shared" si="126"/>
        <v>12.46</v>
      </c>
      <c r="AB711" s="284">
        <f t="shared" si="127"/>
        <v>14.45</v>
      </c>
      <c r="AC711" s="284">
        <f t="shared" si="128"/>
        <v>11.03</v>
      </c>
      <c r="AD711" s="284">
        <f t="shared" si="129"/>
        <v>6.69</v>
      </c>
      <c r="AE711" s="284">
        <f t="shared" si="130"/>
        <v>15.67</v>
      </c>
      <c r="AF711" s="284">
        <f t="shared" si="131"/>
        <v>13.96</v>
      </c>
    </row>
    <row r="712" spans="2:32">
      <c r="B712" s="53">
        <v>41347.916666666453</v>
      </c>
      <c r="C712" s="46">
        <v>13.34</v>
      </c>
      <c r="D712" s="46">
        <v>16.46</v>
      </c>
      <c r="E712" s="46">
        <v>15.77</v>
      </c>
      <c r="F712" s="46">
        <v>12.5</v>
      </c>
      <c r="G712" s="46">
        <v>11.19</v>
      </c>
      <c r="H712" s="46">
        <v>10.71</v>
      </c>
      <c r="I712" s="46">
        <v>12.67</v>
      </c>
      <c r="J712" s="46">
        <v>14.79</v>
      </c>
      <c r="K712" s="46">
        <v>12.38</v>
      </c>
      <c r="L712" s="46">
        <v>12.59</v>
      </c>
      <c r="M712" s="46">
        <v>14.17</v>
      </c>
      <c r="N712" s="46">
        <v>11.02</v>
      </c>
      <c r="O712" s="46">
        <v>6.69</v>
      </c>
      <c r="P712" s="46">
        <v>15.82</v>
      </c>
      <c r="Q712" s="46">
        <v>13.86</v>
      </c>
      <c r="R712" s="284">
        <f t="shared" si="117"/>
        <v>13.34</v>
      </c>
      <c r="S712" s="284">
        <f t="shared" si="118"/>
        <v>16.46</v>
      </c>
      <c r="T712" s="284">
        <f t="shared" si="119"/>
        <v>15.77</v>
      </c>
      <c r="U712" s="284">
        <f t="shared" si="120"/>
        <v>12.5</v>
      </c>
      <c r="V712" s="284">
        <f t="shared" si="121"/>
        <v>11.19</v>
      </c>
      <c r="W712" s="284">
        <f t="shared" si="122"/>
        <v>10.71</v>
      </c>
      <c r="X712" s="284">
        <f t="shared" si="123"/>
        <v>12.67</v>
      </c>
      <c r="Y712" s="284">
        <f t="shared" si="124"/>
        <v>14.79</v>
      </c>
      <c r="Z712" s="284">
        <f t="shared" si="125"/>
        <v>12.38</v>
      </c>
      <c r="AA712" s="284">
        <f t="shared" si="126"/>
        <v>12.59</v>
      </c>
      <c r="AB712" s="284">
        <f t="shared" si="127"/>
        <v>14.17</v>
      </c>
      <c r="AC712" s="284">
        <f t="shared" si="128"/>
        <v>11.02</v>
      </c>
      <c r="AD712" s="284">
        <f t="shared" si="129"/>
        <v>6.69</v>
      </c>
      <c r="AE712" s="284">
        <f t="shared" si="130"/>
        <v>15.82</v>
      </c>
      <c r="AF712" s="284">
        <f t="shared" si="131"/>
        <v>13.86</v>
      </c>
    </row>
    <row r="713" spans="2:32">
      <c r="B713" s="53">
        <v>41347.927083333117</v>
      </c>
      <c r="C713" s="46">
        <v>13.62</v>
      </c>
      <c r="D713" s="46">
        <v>16.75</v>
      </c>
      <c r="E713" s="46">
        <v>15.68</v>
      </c>
      <c r="F713" s="46">
        <v>12.38</v>
      </c>
      <c r="G713" s="46">
        <v>11.59</v>
      </c>
      <c r="H713" s="46">
        <v>10.58</v>
      </c>
      <c r="I713" s="46">
        <v>12.77</v>
      </c>
      <c r="J713" s="46">
        <v>15.23</v>
      </c>
      <c r="K713" s="46">
        <v>12.53</v>
      </c>
      <c r="L713" s="46">
        <v>12.56</v>
      </c>
      <c r="M713" s="46">
        <v>13.23</v>
      </c>
      <c r="N713" s="46">
        <v>10.97</v>
      </c>
      <c r="O713" s="46">
        <v>6.59</v>
      </c>
      <c r="P713" s="46">
        <v>16.260000000000002</v>
      </c>
      <c r="Q713" s="46">
        <v>13.9</v>
      </c>
      <c r="R713" s="284">
        <f t="shared" si="117"/>
        <v>13.62</v>
      </c>
      <c r="S713" s="284">
        <f t="shared" si="118"/>
        <v>16.75</v>
      </c>
      <c r="T713" s="284">
        <f t="shared" si="119"/>
        <v>15.68</v>
      </c>
      <c r="U713" s="284">
        <f t="shared" si="120"/>
        <v>12.38</v>
      </c>
      <c r="V713" s="284">
        <f t="shared" si="121"/>
        <v>11.59</v>
      </c>
      <c r="W713" s="284">
        <f t="shared" si="122"/>
        <v>10.58</v>
      </c>
      <c r="X713" s="284">
        <f t="shared" si="123"/>
        <v>12.77</v>
      </c>
      <c r="Y713" s="284">
        <f t="shared" si="124"/>
        <v>15.23</v>
      </c>
      <c r="Z713" s="284">
        <f t="shared" si="125"/>
        <v>12.53</v>
      </c>
      <c r="AA713" s="284">
        <f t="shared" si="126"/>
        <v>12.56</v>
      </c>
      <c r="AB713" s="284">
        <f t="shared" si="127"/>
        <v>13.23</v>
      </c>
      <c r="AC713" s="284">
        <f t="shared" si="128"/>
        <v>10.97</v>
      </c>
      <c r="AD713" s="284">
        <f t="shared" si="129"/>
        <v>6.59</v>
      </c>
      <c r="AE713" s="284">
        <f t="shared" si="130"/>
        <v>16.260000000000002</v>
      </c>
      <c r="AF713" s="284">
        <f t="shared" si="131"/>
        <v>13.9</v>
      </c>
    </row>
    <row r="714" spans="2:32">
      <c r="B714" s="53">
        <v>41347.937499999782</v>
      </c>
      <c r="C714" s="46">
        <v>13.46</v>
      </c>
      <c r="D714" s="46">
        <v>17.149999999999999</v>
      </c>
      <c r="E714" s="46">
        <v>15.63</v>
      </c>
      <c r="F714" s="46">
        <v>12.49</v>
      </c>
      <c r="G714" s="46">
        <v>11.84</v>
      </c>
      <c r="H714" s="46">
        <v>10.72</v>
      </c>
      <c r="I714" s="46">
        <v>11.98</v>
      </c>
      <c r="J714" s="46">
        <v>15.52</v>
      </c>
      <c r="K714" s="46">
        <v>12.66</v>
      </c>
      <c r="L714" s="46">
        <v>12.96</v>
      </c>
      <c r="M714" s="46">
        <v>11.14</v>
      </c>
      <c r="N714" s="46">
        <v>10.96</v>
      </c>
      <c r="O714" s="46">
        <v>6.54</v>
      </c>
      <c r="P714" s="46">
        <v>16.329999999999998</v>
      </c>
      <c r="Q714" s="46">
        <v>13.93</v>
      </c>
      <c r="R714" s="284">
        <f t="shared" si="117"/>
        <v>13.46</v>
      </c>
      <c r="S714" s="284">
        <f t="shared" si="118"/>
        <v>17.149999999999999</v>
      </c>
      <c r="T714" s="284">
        <f t="shared" si="119"/>
        <v>15.63</v>
      </c>
      <c r="U714" s="284">
        <f t="shared" si="120"/>
        <v>12.49</v>
      </c>
      <c r="V714" s="284">
        <f t="shared" si="121"/>
        <v>11.84</v>
      </c>
      <c r="W714" s="284">
        <f t="shared" si="122"/>
        <v>10.72</v>
      </c>
      <c r="X714" s="284">
        <f t="shared" si="123"/>
        <v>11.98</v>
      </c>
      <c r="Y714" s="284">
        <f t="shared" si="124"/>
        <v>15.52</v>
      </c>
      <c r="Z714" s="284">
        <f t="shared" si="125"/>
        <v>12.66</v>
      </c>
      <c r="AA714" s="284">
        <f t="shared" si="126"/>
        <v>12.96</v>
      </c>
      <c r="AB714" s="284">
        <f t="shared" si="127"/>
        <v>11.14</v>
      </c>
      <c r="AC714" s="284">
        <f t="shared" si="128"/>
        <v>10.96</v>
      </c>
      <c r="AD714" s="284">
        <f t="shared" si="129"/>
        <v>6.54</v>
      </c>
      <c r="AE714" s="284">
        <f t="shared" si="130"/>
        <v>16.329999999999998</v>
      </c>
      <c r="AF714" s="284">
        <f t="shared" si="131"/>
        <v>13.93</v>
      </c>
    </row>
    <row r="715" spans="2:32">
      <c r="B715" s="53">
        <v>41347.947916666446</v>
      </c>
      <c r="C715" s="46">
        <v>13.4</v>
      </c>
      <c r="D715" s="46">
        <v>16.98</v>
      </c>
      <c r="E715" s="46">
        <v>15.26</v>
      </c>
      <c r="F715" s="46">
        <v>12.33</v>
      </c>
      <c r="G715" s="46">
        <v>11.63</v>
      </c>
      <c r="H715" s="46">
        <v>12.33</v>
      </c>
      <c r="I715" s="46">
        <v>12.68</v>
      </c>
      <c r="J715" s="46">
        <v>15.88</v>
      </c>
      <c r="K715" s="46">
        <v>12.59</v>
      </c>
      <c r="L715" s="46">
        <v>13.21</v>
      </c>
      <c r="M715" s="46">
        <v>9.65</v>
      </c>
      <c r="N715" s="46">
        <v>11.07</v>
      </c>
      <c r="O715" s="46">
        <v>6.62</v>
      </c>
      <c r="P715" s="46">
        <v>16.29</v>
      </c>
      <c r="Q715" s="46">
        <v>13.65</v>
      </c>
      <c r="R715" s="284">
        <f t="shared" si="117"/>
        <v>13.4</v>
      </c>
      <c r="S715" s="284">
        <f t="shared" si="118"/>
        <v>16.98</v>
      </c>
      <c r="T715" s="284">
        <f t="shared" si="119"/>
        <v>15.26</v>
      </c>
      <c r="U715" s="284">
        <f t="shared" si="120"/>
        <v>12.33</v>
      </c>
      <c r="V715" s="284">
        <f t="shared" si="121"/>
        <v>11.63</v>
      </c>
      <c r="W715" s="284">
        <f t="shared" si="122"/>
        <v>12.33</v>
      </c>
      <c r="X715" s="284">
        <f t="shared" si="123"/>
        <v>12.68</v>
      </c>
      <c r="Y715" s="284">
        <f t="shared" si="124"/>
        <v>15.88</v>
      </c>
      <c r="Z715" s="284">
        <f t="shared" si="125"/>
        <v>12.59</v>
      </c>
      <c r="AA715" s="284">
        <f t="shared" si="126"/>
        <v>13.21</v>
      </c>
      <c r="AB715" s="284">
        <f t="shared" si="127"/>
        <v>9.65</v>
      </c>
      <c r="AC715" s="284">
        <f t="shared" si="128"/>
        <v>11.07</v>
      </c>
      <c r="AD715" s="284">
        <f t="shared" si="129"/>
        <v>6.62</v>
      </c>
      <c r="AE715" s="284">
        <f t="shared" si="130"/>
        <v>16.29</v>
      </c>
      <c r="AF715" s="284">
        <f t="shared" si="131"/>
        <v>13.65</v>
      </c>
    </row>
    <row r="716" spans="2:32">
      <c r="B716" s="53">
        <v>41347.95833333311</v>
      </c>
      <c r="C716" s="46">
        <v>13.35</v>
      </c>
      <c r="D716" s="46">
        <v>16.920000000000002</v>
      </c>
      <c r="E716" s="46">
        <v>14.83</v>
      </c>
      <c r="F716" s="46">
        <v>12.39</v>
      </c>
      <c r="G716" s="46">
        <v>11.8</v>
      </c>
      <c r="H716" s="46">
        <v>13.84</v>
      </c>
      <c r="I716" s="46">
        <v>12.71</v>
      </c>
      <c r="J716" s="46">
        <v>16.07</v>
      </c>
      <c r="K716" s="46">
        <v>12.71</v>
      </c>
      <c r="L716" s="46">
        <v>13.38</v>
      </c>
      <c r="M716" s="46">
        <v>8.81</v>
      </c>
      <c r="N716" s="46">
        <v>10.95</v>
      </c>
      <c r="O716" s="46">
        <v>6.62</v>
      </c>
      <c r="P716" s="46">
        <v>16.43</v>
      </c>
      <c r="Q716" s="46">
        <v>13.46</v>
      </c>
      <c r="R716" s="284">
        <f t="shared" si="117"/>
        <v>13.35</v>
      </c>
      <c r="S716" s="284">
        <f t="shared" si="118"/>
        <v>16.920000000000002</v>
      </c>
      <c r="T716" s="284">
        <f t="shared" si="119"/>
        <v>14.83</v>
      </c>
      <c r="U716" s="284">
        <f t="shared" si="120"/>
        <v>12.39</v>
      </c>
      <c r="V716" s="284">
        <f t="shared" si="121"/>
        <v>11.8</v>
      </c>
      <c r="W716" s="284">
        <f t="shared" si="122"/>
        <v>13.84</v>
      </c>
      <c r="X716" s="284">
        <f t="shared" si="123"/>
        <v>12.71</v>
      </c>
      <c r="Y716" s="284">
        <f t="shared" si="124"/>
        <v>16.07</v>
      </c>
      <c r="Z716" s="284">
        <f t="shared" si="125"/>
        <v>12.71</v>
      </c>
      <c r="AA716" s="284">
        <f t="shared" si="126"/>
        <v>13.38</v>
      </c>
      <c r="AB716" s="284">
        <f t="shared" si="127"/>
        <v>8.81</v>
      </c>
      <c r="AC716" s="284">
        <f t="shared" si="128"/>
        <v>10.95</v>
      </c>
      <c r="AD716" s="284">
        <f t="shared" si="129"/>
        <v>6.62</v>
      </c>
      <c r="AE716" s="284">
        <f t="shared" si="130"/>
        <v>16.43</v>
      </c>
      <c r="AF716" s="284">
        <f t="shared" si="131"/>
        <v>13.46</v>
      </c>
    </row>
    <row r="717" spans="2:32">
      <c r="B717" s="53">
        <v>41347.968749999774</v>
      </c>
      <c r="C717" s="46">
        <v>13.29</v>
      </c>
      <c r="D717" s="46">
        <v>17.37</v>
      </c>
      <c r="E717" s="46">
        <v>14.63</v>
      </c>
      <c r="F717" s="46">
        <v>12.5</v>
      </c>
      <c r="G717" s="46">
        <v>12.49</v>
      </c>
      <c r="H717" s="46">
        <v>14.23</v>
      </c>
      <c r="I717" s="46">
        <v>12.6</v>
      </c>
      <c r="J717" s="46">
        <v>15.51</v>
      </c>
      <c r="K717" s="46">
        <v>12.81</v>
      </c>
      <c r="L717" s="46">
        <v>13.38</v>
      </c>
      <c r="M717" s="46">
        <v>8.2200000000000006</v>
      </c>
      <c r="N717" s="46">
        <v>10.93</v>
      </c>
      <c r="O717" s="46">
        <v>6.62</v>
      </c>
      <c r="P717" s="46">
        <v>16.38</v>
      </c>
      <c r="Q717" s="46">
        <v>13.72</v>
      </c>
      <c r="R717" s="284">
        <f t="shared" si="117"/>
        <v>13.29</v>
      </c>
      <c r="S717" s="284">
        <f t="shared" si="118"/>
        <v>17.37</v>
      </c>
      <c r="T717" s="284">
        <f t="shared" si="119"/>
        <v>14.63</v>
      </c>
      <c r="U717" s="284">
        <f t="shared" si="120"/>
        <v>12.5</v>
      </c>
      <c r="V717" s="284">
        <f t="shared" si="121"/>
        <v>12.49</v>
      </c>
      <c r="W717" s="284">
        <f t="shared" si="122"/>
        <v>14.23</v>
      </c>
      <c r="X717" s="284">
        <f t="shared" si="123"/>
        <v>12.6</v>
      </c>
      <c r="Y717" s="284">
        <f t="shared" si="124"/>
        <v>15.51</v>
      </c>
      <c r="Z717" s="284">
        <f t="shared" si="125"/>
        <v>12.81</v>
      </c>
      <c r="AA717" s="284">
        <f t="shared" si="126"/>
        <v>13.38</v>
      </c>
      <c r="AB717" s="284">
        <f t="shared" si="127"/>
        <v>8.2200000000000006</v>
      </c>
      <c r="AC717" s="284">
        <f t="shared" si="128"/>
        <v>10.93</v>
      </c>
      <c r="AD717" s="284">
        <f t="shared" si="129"/>
        <v>6.62</v>
      </c>
      <c r="AE717" s="284">
        <f t="shared" si="130"/>
        <v>16.38</v>
      </c>
      <c r="AF717" s="284">
        <f t="shared" si="131"/>
        <v>13.72</v>
      </c>
    </row>
    <row r="718" spans="2:32">
      <c r="B718" s="53">
        <v>41347.979166666439</v>
      </c>
      <c r="C718" s="46">
        <v>13.15</v>
      </c>
      <c r="D718" s="46">
        <v>16.600000000000001</v>
      </c>
      <c r="E718" s="46">
        <v>14.34</v>
      </c>
      <c r="F718" s="46">
        <v>12.55</v>
      </c>
      <c r="G718" s="46">
        <v>12.82</v>
      </c>
      <c r="H718" s="46">
        <v>13.95</v>
      </c>
      <c r="I718" s="46">
        <v>12.61</v>
      </c>
      <c r="J718" s="46">
        <v>14.27</v>
      </c>
      <c r="K718" s="46">
        <v>12.81</v>
      </c>
      <c r="L718" s="46">
        <v>13.18</v>
      </c>
      <c r="M718" s="46">
        <v>7.62</v>
      </c>
      <c r="N718" s="46">
        <v>10.92</v>
      </c>
      <c r="O718" s="46">
        <v>12.56</v>
      </c>
      <c r="P718" s="46">
        <v>16.13</v>
      </c>
      <c r="Q718" s="46">
        <v>13.53</v>
      </c>
      <c r="R718" s="284">
        <f t="shared" si="117"/>
        <v>13.15</v>
      </c>
      <c r="S718" s="284">
        <f t="shared" si="118"/>
        <v>16.600000000000001</v>
      </c>
      <c r="T718" s="284">
        <f t="shared" si="119"/>
        <v>14.34</v>
      </c>
      <c r="U718" s="284">
        <f t="shared" si="120"/>
        <v>12.55</v>
      </c>
      <c r="V718" s="284">
        <f t="shared" si="121"/>
        <v>12.82</v>
      </c>
      <c r="W718" s="284">
        <f t="shared" si="122"/>
        <v>13.95</v>
      </c>
      <c r="X718" s="284">
        <f t="shared" si="123"/>
        <v>12.61</v>
      </c>
      <c r="Y718" s="284">
        <f t="shared" si="124"/>
        <v>14.27</v>
      </c>
      <c r="Z718" s="284">
        <f t="shared" si="125"/>
        <v>12.81</v>
      </c>
      <c r="AA718" s="284">
        <f t="shared" si="126"/>
        <v>13.18</v>
      </c>
      <c r="AB718" s="284">
        <f t="shared" si="127"/>
        <v>7.62</v>
      </c>
      <c r="AC718" s="284">
        <f t="shared" si="128"/>
        <v>10.92</v>
      </c>
      <c r="AD718" s="284">
        <f t="shared" si="129"/>
        <v>12.56</v>
      </c>
      <c r="AE718" s="284">
        <f t="shared" si="130"/>
        <v>16.13</v>
      </c>
      <c r="AF718" s="284">
        <f t="shared" si="131"/>
        <v>13.53</v>
      </c>
    </row>
    <row r="719" spans="2:32">
      <c r="B719" s="53">
        <v>41347.989583333103</v>
      </c>
      <c r="C719" s="46">
        <v>13.07</v>
      </c>
      <c r="D719" s="46">
        <v>15.87</v>
      </c>
      <c r="E719" s="46">
        <v>14.06</v>
      </c>
      <c r="F719" s="46">
        <v>12.56</v>
      </c>
      <c r="G719" s="46">
        <v>12.91</v>
      </c>
      <c r="H719" s="46">
        <v>13.47</v>
      </c>
      <c r="I719" s="46">
        <v>12.59</v>
      </c>
      <c r="J719" s="46">
        <v>14.59</v>
      </c>
      <c r="K719" s="46">
        <v>12.57</v>
      </c>
      <c r="L719" s="46">
        <v>13.34</v>
      </c>
      <c r="M719" s="46">
        <v>7.12</v>
      </c>
      <c r="N719" s="46">
        <v>10.73</v>
      </c>
      <c r="O719" s="46">
        <v>15.01</v>
      </c>
      <c r="P719" s="46">
        <v>16.11</v>
      </c>
      <c r="Q719" s="46">
        <v>13.25</v>
      </c>
      <c r="R719" s="284">
        <f t="shared" si="117"/>
        <v>13.07</v>
      </c>
      <c r="S719" s="284">
        <f t="shared" si="118"/>
        <v>15.87</v>
      </c>
      <c r="T719" s="284">
        <f t="shared" si="119"/>
        <v>14.06</v>
      </c>
      <c r="U719" s="284">
        <f t="shared" si="120"/>
        <v>12.56</v>
      </c>
      <c r="V719" s="284">
        <f t="shared" si="121"/>
        <v>12.91</v>
      </c>
      <c r="W719" s="284">
        <f t="shared" si="122"/>
        <v>13.47</v>
      </c>
      <c r="X719" s="284">
        <f t="shared" si="123"/>
        <v>12.59</v>
      </c>
      <c r="Y719" s="284">
        <f t="shared" si="124"/>
        <v>14.59</v>
      </c>
      <c r="Z719" s="284">
        <f t="shared" si="125"/>
        <v>12.57</v>
      </c>
      <c r="AA719" s="284">
        <f t="shared" si="126"/>
        <v>13.34</v>
      </c>
      <c r="AB719" s="284">
        <f t="shared" si="127"/>
        <v>7.12</v>
      </c>
      <c r="AC719" s="284">
        <f t="shared" si="128"/>
        <v>10.73</v>
      </c>
      <c r="AD719" s="284">
        <f t="shared" si="129"/>
        <v>15.01</v>
      </c>
      <c r="AE719" s="284">
        <f t="shared" si="130"/>
        <v>16.11</v>
      </c>
      <c r="AF719" s="284">
        <f t="shared" si="131"/>
        <v>13.25</v>
      </c>
    </row>
    <row r="720" spans="2:32">
      <c r="B720" s="53">
        <v>41347.999999999767</v>
      </c>
      <c r="C720" s="46">
        <v>13.07</v>
      </c>
      <c r="D720" s="46">
        <v>15.92</v>
      </c>
      <c r="E720" s="46">
        <v>14.38</v>
      </c>
      <c r="F720" s="46">
        <v>12.53</v>
      </c>
      <c r="G720" s="46">
        <v>12.84</v>
      </c>
      <c r="H720" s="46">
        <v>14.43</v>
      </c>
      <c r="I720" s="46">
        <v>12.59</v>
      </c>
      <c r="J720" s="46">
        <v>15.1</v>
      </c>
      <c r="K720" s="46">
        <v>12.79</v>
      </c>
      <c r="L720" s="46">
        <v>13.37</v>
      </c>
      <c r="M720" s="46">
        <v>6.7</v>
      </c>
      <c r="N720" s="46">
        <v>11.03</v>
      </c>
      <c r="O720" s="46">
        <v>14.84</v>
      </c>
      <c r="P720" s="46">
        <v>16.559999999999999</v>
      </c>
      <c r="Q720" s="46">
        <v>13.55</v>
      </c>
      <c r="R720" s="284">
        <f t="shared" si="117"/>
        <v>13.07</v>
      </c>
      <c r="S720" s="284">
        <f t="shared" si="118"/>
        <v>15.92</v>
      </c>
      <c r="T720" s="284">
        <f t="shared" si="119"/>
        <v>14.38</v>
      </c>
      <c r="U720" s="284">
        <f t="shared" si="120"/>
        <v>12.53</v>
      </c>
      <c r="V720" s="284">
        <f t="shared" si="121"/>
        <v>12.84</v>
      </c>
      <c r="W720" s="284">
        <f t="shared" si="122"/>
        <v>14.43</v>
      </c>
      <c r="X720" s="284">
        <f t="shared" si="123"/>
        <v>12.59</v>
      </c>
      <c r="Y720" s="284">
        <f t="shared" si="124"/>
        <v>15.1</v>
      </c>
      <c r="Z720" s="284">
        <f t="shared" si="125"/>
        <v>12.79</v>
      </c>
      <c r="AA720" s="284">
        <f t="shared" si="126"/>
        <v>13.37</v>
      </c>
      <c r="AB720" s="284">
        <f t="shared" si="127"/>
        <v>6.7</v>
      </c>
      <c r="AC720" s="284">
        <f t="shared" si="128"/>
        <v>11.03</v>
      </c>
      <c r="AD720" s="284">
        <f t="shared" si="129"/>
        <v>14.84</v>
      </c>
      <c r="AE720" s="284">
        <f t="shared" si="130"/>
        <v>16.559999999999999</v>
      </c>
      <c r="AF720" s="284">
        <f t="shared" si="131"/>
        <v>13.55</v>
      </c>
    </row>
    <row r="723" spans="2:64">
      <c r="B723" s="11" t="s">
        <v>283</v>
      </c>
    </row>
    <row r="724" spans="2:64" ht="42">
      <c r="AH724" s="283" t="s">
        <v>284</v>
      </c>
      <c r="AI724" s="283" t="s">
        <v>904</v>
      </c>
      <c r="AJ724" s="283" t="s">
        <v>905</v>
      </c>
      <c r="AK724" s="283" t="s">
        <v>285</v>
      </c>
      <c r="AL724" s="283" t="s">
        <v>286</v>
      </c>
      <c r="AM724" s="283" t="s">
        <v>287</v>
      </c>
      <c r="AN724" s="283" t="s">
        <v>288</v>
      </c>
      <c r="AO724" s="283" t="s">
        <v>289</v>
      </c>
      <c r="AP724" s="283" t="s">
        <v>82</v>
      </c>
      <c r="AQ724" s="283" t="s">
        <v>85</v>
      </c>
      <c r="AR724" s="283" t="s">
        <v>908</v>
      </c>
      <c r="AS724" s="283" t="s">
        <v>294</v>
      </c>
      <c r="AT724" s="283" t="s">
        <v>290</v>
      </c>
      <c r="AU724" s="283" t="s">
        <v>907</v>
      </c>
      <c r="AV724" s="283" t="s">
        <v>857</v>
      </c>
      <c r="AW724" s="283" t="s">
        <v>859</v>
      </c>
      <c r="AX724" s="283" t="s">
        <v>120</v>
      </c>
      <c r="AY724" s="283" t="s">
        <v>141</v>
      </c>
      <c r="AZ724" s="283" t="s">
        <v>146</v>
      </c>
      <c r="BA724" s="283" t="s">
        <v>906</v>
      </c>
      <c r="BB724" s="283" t="s">
        <v>171</v>
      </c>
      <c r="BC724" s="283" t="s">
        <v>178</v>
      </c>
      <c r="BD724" s="283" t="s">
        <v>291</v>
      </c>
      <c r="BE724" s="283" t="s">
        <v>909</v>
      </c>
      <c r="BF724" s="283" t="s">
        <v>910</v>
      </c>
      <c r="BG724" s="283" t="s">
        <v>193</v>
      </c>
      <c r="BH724" s="283" t="s">
        <v>208</v>
      </c>
      <c r="BI724" s="283" t="s">
        <v>213</v>
      </c>
      <c r="BJ724" s="283" t="s">
        <v>292</v>
      </c>
      <c r="BK724" s="283" t="s">
        <v>293</v>
      </c>
      <c r="BL724" s="283" t="s">
        <v>911</v>
      </c>
    </row>
    <row r="725" spans="2:64" ht="25.5" customHeight="1">
      <c r="B725" s="259" t="s">
        <v>278</v>
      </c>
      <c r="C725" s="260" t="s">
        <v>284</v>
      </c>
      <c r="D725" s="260" t="s">
        <v>904</v>
      </c>
      <c r="E725" s="260" t="s">
        <v>905</v>
      </c>
      <c r="F725" s="260" t="s">
        <v>285</v>
      </c>
      <c r="G725" s="260" t="s">
        <v>286</v>
      </c>
      <c r="H725" s="260" t="s">
        <v>287</v>
      </c>
      <c r="I725" s="260" t="s">
        <v>288</v>
      </c>
      <c r="J725" s="260" t="s">
        <v>289</v>
      </c>
      <c r="K725" s="260" t="s">
        <v>82</v>
      </c>
      <c r="L725" s="260" t="s">
        <v>85</v>
      </c>
      <c r="M725" s="260" t="s">
        <v>908</v>
      </c>
      <c r="N725" s="260" t="s">
        <v>294</v>
      </c>
      <c r="O725" s="260" t="s">
        <v>290</v>
      </c>
      <c r="P725" s="260" t="s">
        <v>907</v>
      </c>
      <c r="Q725" s="260" t="s">
        <v>857</v>
      </c>
      <c r="R725" s="260" t="s">
        <v>859</v>
      </c>
      <c r="S725" s="260" t="s">
        <v>120</v>
      </c>
      <c r="T725" s="260" t="s">
        <v>141</v>
      </c>
      <c r="U725" s="260" t="s">
        <v>146</v>
      </c>
      <c r="V725" s="260" t="s">
        <v>906</v>
      </c>
      <c r="W725" s="260" t="s">
        <v>171</v>
      </c>
      <c r="X725" s="260" t="s">
        <v>178</v>
      </c>
      <c r="Y725" s="260" t="s">
        <v>291</v>
      </c>
      <c r="Z725" s="260" t="s">
        <v>909</v>
      </c>
      <c r="AA725" s="260" t="s">
        <v>910</v>
      </c>
      <c r="AB725" s="260" t="s">
        <v>193</v>
      </c>
      <c r="AC725" s="260" t="s">
        <v>208</v>
      </c>
      <c r="AD725" s="260" t="s">
        <v>213</v>
      </c>
      <c r="AE725" s="260" t="s">
        <v>292</v>
      </c>
      <c r="AF725" s="260" t="s">
        <v>293</v>
      </c>
      <c r="AG725" s="261" t="s">
        <v>911</v>
      </c>
      <c r="AH725" s="284" t="b">
        <v>1</v>
      </c>
      <c r="AI725" s="284" t="b">
        <v>1</v>
      </c>
      <c r="AJ725" s="284" t="b">
        <v>1</v>
      </c>
      <c r="AK725" s="284" t="b">
        <v>1</v>
      </c>
      <c r="AL725" s="284" t="b">
        <v>1</v>
      </c>
      <c r="AM725" s="284" t="b">
        <v>1</v>
      </c>
      <c r="AN725" s="284" t="b">
        <v>1</v>
      </c>
      <c r="AO725" s="284" t="b">
        <v>1</v>
      </c>
      <c r="AP725" s="284" t="b">
        <v>1</v>
      </c>
      <c r="AQ725" s="284" t="b">
        <v>1</v>
      </c>
      <c r="AR725" s="284" t="b">
        <v>1</v>
      </c>
      <c r="AS725" s="284" t="b">
        <v>1</v>
      </c>
      <c r="AT725" s="284" t="b">
        <v>1</v>
      </c>
      <c r="AU725" s="284" t="b">
        <v>1</v>
      </c>
      <c r="AV725" s="284" t="b">
        <v>1</v>
      </c>
      <c r="AW725" s="284" t="b">
        <v>1</v>
      </c>
      <c r="AX725" s="284" t="b">
        <v>1</v>
      </c>
      <c r="AY725" s="284" t="b">
        <v>1</v>
      </c>
      <c r="AZ725" s="284" t="b">
        <v>1</v>
      </c>
      <c r="BA725" s="284" t="b">
        <v>1</v>
      </c>
      <c r="BB725" s="284" t="b">
        <v>1</v>
      </c>
      <c r="BC725" s="284" t="b">
        <v>1</v>
      </c>
      <c r="BD725" s="284" t="b">
        <v>1</v>
      </c>
      <c r="BE725" s="284" t="b">
        <v>1</v>
      </c>
      <c r="BF725" s="284" t="b">
        <v>1</v>
      </c>
      <c r="BG725" s="284" t="b">
        <v>1</v>
      </c>
      <c r="BH725" s="284" t="b">
        <v>1</v>
      </c>
      <c r="BI725" s="284" t="b">
        <v>1</v>
      </c>
      <c r="BJ725" s="284" t="b">
        <v>1</v>
      </c>
      <c r="BK725" s="284" t="b">
        <v>1</v>
      </c>
      <c r="BL725" s="284" t="b">
        <v>1</v>
      </c>
    </row>
    <row r="726" spans="2:64">
      <c r="B726" s="52">
        <v>41347.010416666664</v>
      </c>
      <c r="C726" s="46">
        <v>3.06</v>
      </c>
      <c r="D726" s="46">
        <v>4.16</v>
      </c>
      <c r="E726" s="46">
        <v>4.3499999999999996</v>
      </c>
      <c r="F726" s="46">
        <v>8.34</v>
      </c>
      <c r="G726" s="46">
        <v>6.78</v>
      </c>
      <c r="H726" s="46">
        <v>4.96</v>
      </c>
      <c r="I726" s="46">
        <v>1.88</v>
      </c>
      <c r="J726" s="46">
        <v>9.5299999999999994</v>
      </c>
      <c r="K726" s="46">
        <v>0.47</v>
      </c>
      <c r="L726" s="46">
        <v>0.09</v>
      </c>
      <c r="M726" s="46">
        <v>1.1599999999999999</v>
      </c>
      <c r="N726" s="46">
        <v>7.29</v>
      </c>
      <c r="O726" s="46">
        <v>1.1100000000000001</v>
      </c>
      <c r="P726" s="46">
        <v>2.78</v>
      </c>
      <c r="Q726" s="46">
        <v>1.02</v>
      </c>
      <c r="R726" s="46">
        <v>2.57</v>
      </c>
      <c r="S726" s="46">
        <v>0.88</v>
      </c>
      <c r="T726" s="46">
        <v>8.42</v>
      </c>
      <c r="U726" s="46">
        <v>11.35</v>
      </c>
      <c r="V726" s="46">
        <v>1.44</v>
      </c>
      <c r="W726" s="46">
        <v>1.79</v>
      </c>
      <c r="X726" s="46">
        <v>4.0599999999999996</v>
      </c>
      <c r="Y726" s="46">
        <v>10.01</v>
      </c>
      <c r="Z726" s="46">
        <v>4.1900000000000004</v>
      </c>
      <c r="AA726" s="46">
        <v>8.82</v>
      </c>
      <c r="AB726" s="46">
        <v>4.92</v>
      </c>
      <c r="AC726" s="46">
        <v>3.31</v>
      </c>
      <c r="AD726" s="46">
        <v>4.49</v>
      </c>
      <c r="AE726" s="46">
        <v>0.77</v>
      </c>
      <c r="AF726" s="46">
        <v>1.3</v>
      </c>
      <c r="AG726" s="46">
        <v>9.4600000000000009</v>
      </c>
      <c r="AH726" s="284">
        <f>+IF(AH$725,C726)</f>
        <v>3.06</v>
      </c>
      <c r="AI726" s="284">
        <f t="shared" ref="AI726:BL726" si="132">+IF(AI$725,D726)</f>
        <v>4.16</v>
      </c>
      <c r="AJ726" s="284">
        <f t="shared" si="132"/>
        <v>4.3499999999999996</v>
      </c>
      <c r="AK726" s="284">
        <f t="shared" si="132"/>
        <v>8.34</v>
      </c>
      <c r="AL726" s="284">
        <f t="shared" si="132"/>
        <v>6.78</v>
      </c>
      <c r="AM726" s="284">
        <f t="shared" si="132"/>
        <v>4.96</v>
      </c>
      <c r="AN726" s="284">
        <f t="shared" si="132"/>
        <v>1.88</v>
      </c>
      <c r="AO726" s="284">
        <f t="shared" si="132"/>
        <v>9.5299999999999994</v>
      </c>
      <c r="AP726" s="284">
        <f t="shared" si="132"/>
        <v>0.47</v>
      </c>
      <c r="AQ726" s="284">
        <f t="shared" si="132"/>
        <v>0.09</v>
      </c>
      <c r="AR726" s="284">
        <f t="shared" si="132"/>
        <v>1.1599999999999999</v>
      </c>
      <c r="AS726" s="284">
        <f t="shared" si="132"/>
        <v>7.29</v>
      </c>
      <c r="AT726" s="284">
        <f t="shared" si="132"/>
        <v>1.1100000000000001</v>
      </c>
      <c r="AU726" s="284">
        <f t="shared" si="132"/>
        <v>2.78</v>
      </c>
      <c r="AV726" s="284">
        <f t="shared" si="132"/>
        <v>1.02</v>
      </c>
      <c r="AW726" s="284">
        <f t="shared" si="132"/>
        <v>2.57</v>
      </c>
      <c r="AX726" s="284">
        <f t="shared" si="132"/>
        <v>0.88</v>
      </c>
      <c r="AY726" s="284">
        <f t="shared" si="132"/>
        <v>8.42</v>
      </c>
      <c r="AZ726" s="284">
        <f t="shared" si="132"/>
        <v>11.35</v>
      </c>
      <c r="BA726" s="284">
        <f t="shared" si="132"/>
        <v>1.44</v>
      </c>
      <c r="BB726" s="284">
        <f t="shared" si="132"/>
        <v>1.79</v>
      </c>
      <c r="BC726" s="284">
        <f t="shared" si="132"/>
        <v>4.0599999999999996</v>
      </c>
      <c r="BD726" s="284">
        <f t="shared" si="132"/>
        <v>10.01</v>
      </c>
      <c r="BE726" s="284">
        <f t="shared" si="132"/>
        <v>4.1900000000000004</v>
      </c>
      <c r="BF726" s="284">
        <f t="shared" si="132"/>
        <v>8.82</v>
      </c>
      <c r="BG726" s="284">
        <f t="shared" si="132"/>
        <v>4.92</v>
      </c>
      <c r="BH726" s="284">
        <f t="shared" si="132"/>
        <v>3.31</v>
      </c>
      <c r="BI726" s="284">
        <f t="shared" si="132"/>
        <v>4.49</v>
      </c>
      <c r="BJ726" s="284">
        <f t="shared" si="132"/>
        <v>0.77</v>
      </c>
      <c r="BK726" s="284">
        <f t="shared" si="132"/>
        <v>1.3</v>
      </c>
      <c r="BL726" s="284">
        <f t="shared" si="132"/>
        <v>9.4600000000000009</v>
      </c>
    </row>
    <row r="727" spans="2:64">
      <c r="B727" s="53">
        <v>41347.020833333328</v>
      </c>
      <c r="C727" s="46">
        <v>3.09</v>
      </c>
      <c r="D727" s="46">
        <v>4.6500000000000004</v>
      </c>
      <c r="E727" s="46">
        <v>4.37</v>
      </c>
      <c r="F727" s="46">
        <v>7.41</v>
      </c>
      <c r="G727" s="46">
        <v>10.71</v>
      </c>
      <c r="H727" s="46">
        <v>6.17</v>
      </c>
      <c r="I727" s="46">
        <v>1.88</v>
      </c>
      <c r="J727" s="46">
        <v>11.15</v>
      </c>
      <c r="K727" s="46">
        <v>0.57999999999999996</v>
      </c>
      <c r="L727" s="46">
        <v>0.11</v>
      </c>
      <c r="M727" s="46">
        <v>2.96</v>
      </c>
      <c r="N727" s="46">
        <v>7.34</v>
      </c>
      <c r="O727" s="46">
        <v>1.1499999999999999</v>
      </c>
      <c r="P727" s="46">
        <v>2.96</v>
      </c>
      <c r="Q727" s="46">
        <v>1.9</v>
      </c>
      <c r="R727" s="46">
        <v>2.4500000000000002</v>
      </c>
      <c r="S727" s="46">
        <v>4.38</v>
      </c>
      <c r="T727" s="46">
        <v>8.2799999999999994</v>
      </c>
      <c r="U727" s="46">
        <v>11.55</v>
      </c>
      <c r="V727" s="46">
        <v>1.52</v>
      </c>
      <c r="W727" s="46">
        <v>5.28</v>
      </c>
      <c r="X727" s="46">
        <v>3.9</v>
      </c>
      <c r="Y727" s="46">
        <v>10.11</v>
      </c>
      <c r="Z727" s="46">
        <v>4.88</v>
      </c>
      <c r="AA727" s="46">
        <v>8.82</v>
      </c>
      <c r="AB727" s="46">
        <v>5.1100000000000003</v>
      </c>
      <c r="AC727" s="46">
        <v>2.85</v>
      </c>
      <c r="AD727" s="46">
        <v>5.15</v>
      </c>
      <c r="AE727" s="46">
        <v>0.84</v>
      </c>
      <c r="AF727" s="46">
        <v>2.42</v>
      </c>
      <c r="AG727" s="46">
        <v>9.83</v>
      </c>
      <c r="AH727" s="284">
        <f t="shared" ref="AH727:AH790" si="133">+IF(AH$725,C727)</f>
        <v>3.09</v>
      </c>
      <c r="AI727" s="284">
        <f t="shared" ref="AI727:AI790" si="134">+IF(AI$725,D727)</f>
        <v>4.6500000000000004</v>
      </c>
      <c r="AJ727" s="284">
        <f t="shared" ref="AJ727:AJ790" si="135">+IF(AJ$725,E727)</f>
        <v>4.37</v>
      </c>
      <c r="AK727" s="284">
        <f t="shared" ref="AK727:AK790" si="136">+IF(AK$725,F727)</f>
        <v>7.41</v>
      </c>
      <c r="AL727" s="284">
        <f t="shared" ref="AL727:AL790" si="137">+IF(AL$725,G727)</f>
        <v>10.71</v>
      </c>
      <c r="AM727" s="284">
        <f t="shared" ref="AM727:AM790" si="138">+IF(AM$725,H727)</f>
        <v>6.17</v>
      </c>
      <c r="AN727" s="284">
        <f t="shared" ref="AN727:AN790" si="139">+IF(AN$725,I727)</f>
        <v>1.88</v>
      </c>
      <c r="AO727" s="284">
        <f t="shared" ref="AO727:AO790" si="140">+IF(AO$725,J727)</f>
        <v>11.15</v>
      </c>
      <c r="AP727" s="284">
        <f t="shared" ref="AP727:AP790" si="141">+IF(AP$725,K727)</f>
        <v>0.57999999999999996</v>
      </c>
      <c r="AQ727" s="284">
        <f t="shared" ref="AQ727:AQ790" si="142">+IF(AQ$725,L727)</f>
        <v>0.11</v>
      </c>
      <c r="AR727" s="284">
        <f t="shared" ref="AR727:AR790" si="143">+IF(AR$725,M727)</f>
        <v>2.96</v>
      </c>
      <c r="AS727" s="284">
        <f t="shared" ref="AS727:AS790" si="144">+IF(AS$725,N727)</f>
        <v>7.34</v>
      </c>
      <c r="AT727" s="284">
        <f t="shared" ref="AT727:AT790" si="145">+IF(AT$725,O727)</f>
        <v>1.1499999999999999</v>
      </c>
      <c r="AU727" s="284">
        <f t="shared" ref="AU727:AU790" si="146">+IF(AU$725,P727)</f>
        <v>2.96</v>
      </c>
      <c r="AV727" s="284">
        <f t="shared" ref="AV727:AV790" si="147">+IF(AV$725,Q727)</f>
        <v>1.9</v>
      </c>
      <c r="AW727" s="284">
        <f t="shared" ref="AW727:AW790" si="148">+IF(AW$725,R727)</f>
        <v>2.4500000000000002</v>
      </c>
      <c r="AX727" s="284">
        <f t="shared" ref="AX727:AX790" si="149">+IF(AX$725,S727)</f>
        <v>4.38</v>
      </c>
      <c r="AY727" s="284">
        <f t="shared" ref="AY727:AY790" si="150">+IF(AY$725,T727)</f>
        <v>8.2799999999999994</v>
      </c>
      <c r="AZ727" s="284">
        <f t="shared" ref="AZ727:AZ790" si="151">+IF(AZ$725,U727)</f>
        <v>11.55</v>
      </c>
      <c r="BA727" s="284">
        <f t="shared" ref="BA727:BA790" si="152">+IF(BA$725,V727)</f>
        <v>1.52</v>
      </c>
      <c r="BB727" s="284">
        <f t="shared" ref="BB727:BB790" si="153">+IF(BB$725,W727)</f>
        <v>5.28</v>
      </c>
      <c r="BC727" s="284">
        <f t="shared" ref="BC727:BC790" si="154">+IF(BC$725,X727)</f>
        <v>3.9</v>
      </c>
      <c r="BD727" s="284">
        <f t="shared" ref="BD727:BD790" si="155">+IF(BD$725,Y727)</f>
        <v>10.11</v>
      </c>
      <c r="BE727" s="284">
        <f t="shared" ref="BE727:BE790" si="156">+IF(BE$725,Z727)</f>
        <v>4.88</v>
      </c>
      <c r="BF727" s="284">
        <f t="shared" ref="BF727:BF790" si="157">+IF(BF$725,AA727)</f>
        <v>8.82</v>
      </c>
      <c r="BG727" s="284">
        <f t="shared" ref="BG727:BG790" si="158">+IF(BG$725,AB727)</f>
        <v>5.1100000000000003</v>
      </c>
      <c r="BH727" s="284">
        <f t="shared" ref="BH727:BH790" si="159">+IF(BH$725,AC727)</f>
        <v>2.85</v>
      </c>
      <c r="BI727" s="284">
        <f t="shared" ref="BI727:BI790" si="160">+IF(BI$725,AD727)</f>
        <v>5.15</v>
      </c>
      <c r="BJ727" s="284">
        <f t="shared" ref="BJ727:BJ790" si="161">+IF(BJ$725,AE727)</f>
        <v>0.84</v>
      </c>
      <c r="BK727" s="284">
        <f t="shared" ref="BK727:BK790" si="162">+IF(BK$725,AF727)</f>
        <v>2.42</v>
      </c>
      <c r="BL727" s="284">
        <f t="shared" ref="BL727:BL790" si="163">+IF(BL$725,AG727)</f>
        <v>9.83</v>
      </c>
    </row>
    <row r="728" spans="2:64">
      <c r="B728" s="53">
        <v>41347.031249999993</v>
      </c>
      <c r="C728" s="46">
        <v>2.99</v>
      </c>
      <c r="D728" s="46">
        <v>4.55</v>
      </c>
      <c r="E728" s="46">
        <v>4.3099999999999996</v>
      </c>
      <c r="F728" s="46">
        <v>7.17</v>
      </c>
      <c r="G728" s="46">
        <v>11.43</v>
      </c>
      <c r="H728" s="46">
        <v>6.22</v>
      </c>
      <c r="I728" s="46">
        <v>1.87</v>
      </c>
      <c r="J728" s="46">
        <v>11.12</v>
      </c>
      <c r="K728" s="46">
        <v>0.6</v>
      </c>
      <c r="L728" s="46">
        <v>0.11</v>
      </c>
      <c r="M728" s="46">
        <v>3.7</v>
      </c>
      <c r="N728" s="46">
        <v>7.22</v>
      </c>
      <c r="O728" s="46">
        <v>1.1100000000000001</v>
      </c>
      <c r="P728" s="46">
        <v>3.04</v>
      </c>
      <c r="Q728" s="46">
        <v>1.99</v>
      </c>
      <c r="R728" s="46">
        <v>2.31</v>
      </c>
      <c r="S728" s="46">
        <v>4.87</v>
      </c>
      <c r="T728" s="46">
        <v>8.18</v>
      </c>
      <c r="U728" s="46">
        <v>11.55</v>
      </c>
      <c r="V728" s="46">
        <v>1.48</v>
      </c>
      <c r="W728" s="46">
        <v>5.32</v>
      </c>
      <c r="X728" s="46">
        <v>3.84</v>
      </c>
      <c r="Y728" s="46">
        <v>10.11</v>
      </c>
      <c r="Z728" s="46">
        <v>4.95</v>
      </c>
      <c r="AA728" s="46">
        <v>8.59</v>
      </c>
      <c r="AB728" s="46">
        <v>5.1100000000000003</v>
      </c>
      <c r="AC728" s="46">
        <v>2.81</v>
      </c>
      <c r="AD728" s="46">
        <v>5.62</v>
      </c>
      <c r="AE728" s="46">
        <v>0.84</v>
      </c>
      <c r="AF728" s="46">
        <v>2.44</v>
      </c>
      <c r="AG728" s="46">
        <v>9.64</v>
      </c>
      <c r="AH728" s="284">
        <f t="shared" si="133"/>
        <v>2.99</v>
      </c>
      <c r="AI728" s="284">
        <f t="shared" si="134"/>
        <v>4.55</v>
      </c>
      <c r="AJ728" s="284">
        <f t="shared" si="135"/>
        <v>4.3099999999999996</v>
      </c>
      <c r="AK728" s="284">
        <f t="shared" si="136"/>
        <v>7.17</v>
      </c>
      <c r="AL728" s="284">
        <f t="shared" si="137"/>
        <v>11.43</v>
      </c>
      <c r="AM728" s="284">
        <f t="shared" si="138"/>
        <v>6.22</v>
      </c>
      <c r="AN728" s="284">
        <f t="shared" si="139"/>
        <v>1.87</v>
      </c>
      <c r="AO728" s="284">
        <f t="shared" si="140"/>
        <v>11.12</v>
      </c>
      <c r="AP728" s="284">
        <f t="shared" si="141"/>
        <v>0.6</v>
      </c>
      <c r="AQ728" s="284">
        <f t="shared" si="142"/>
        <v>0.11</v>
      </c>
      <c r="AR728" s="284">
        <f t="shared" si="143"/>
        <v>3.7</v>
      </c>
      <c r="AS728" s="284">
        <f t="shared" si="144"/>
        <v>7.22</v>
      </c>
      <c r="AT728" s="284">
        <f t="shared" si="145"/>
        <v>1.1100000000000001</v>
      </c>
      <c r="AU728" s="284">
        <f t="shared" si="146"/>
        <v>3.04</v>
      </c>
      <c r="AV728" s="284">
        <f t="shared" si="147"/>
        <v>1.99</v>
      </c>
      <c r="AW728" s="284">
        <f t="shared" si="148"/>
        <v>2.31</v>
      </c>
      <c r="AX728" s="284">
        <f t="shared" si="149"/>
        <v>4.87</v>
      </c>
      <c r="AY728" s="284">
        <f t="shared" si="150"/>
        <v>8.18</v>
      </c>
      <c r="AZ728" s="284">
        <f t="shared" si="151"/>
        <v>11.55</v>
      </c>
      <c r="BA728" s="284">
        <f t="shared" si="152"/>
        <v>1.48</v>
      </c>
      <c r="BB728" s="284">
        <f t="shared" si="153"/>
        <v>5.32</v>
      </c>
      <c r="BC728" s="284">
        <f t="shared" si="154"/>
        <v>3.84</v>
      </c>
      <c r="BD728" s="284">
        <f t="shared" si="155"/>
        <v>10.11</v>
      </c>
      <c r="BE728" s="284">
        <f t="shared" si="156"/>
        <v>4.95</v>
      </c>
      <c r="BF728" s="284">
        <f t="shared" si="157"/>
        <v>8.59</v>
      </c>
      <c r="BG728" s="284">
        <f t="shared" si="158"/>
        <v>5.1100000000000003</v>
      </c>
      <c r="BH728" s="284">
        <f t="shared" si="159"/>
        <v>2.81</v>
      </c>
      <c r="BI728" s="284">
        <f t="shared" si="160"/>
        <v>5.62</v>
      </c>
      <c r="BJ728" s="284">
        <f t="shared" si="161"/>
        <v>0.84</v>
      </c>
      <c r="BK728" s="284">
        <f t="shared" si="162"/>
        <v>2.44</v>
      </c>
      <c r="BL728" s="284">
        <f t="shared" si="163"/>
        <v>9.64</v>
      </c>
    </row>
    <row r="729" spans="2:64">
      <c r="B729" s="53">
        <v>41347.041666666657</v>
      </c>
      <c r="C729" s="46">
        <v>2.93</v>
      </c>
      <c r="D729" s="46">
        <v>4.95</v>
      </c>
      <c r="E729" s="46">
        <v>4.3499999999999996</v>
      </c>
      <c r="F729" s="46">
        <v>7.35</v>
      </c>
      <c r="G729" s="46">
        <v>11.47</v>
      </c>
      <c r="H729" s="46">
        <v>6.18</v>
      </c>
      <c r="I729" s="46">
        <v>1.86</v>
      </c>
      <c r="J729" s="46">
        <v>11.08</v>
      </c>
      <c r="K729" s="46">
        <v>0.57999999999999996</v>
      </c>
      <c r="L729" s="46">
        <v>0.11</v>
      </c>
      <c r="M729" s="46">
        <v>3.59</v>
      </c>
      <c r="N729" s="46">
        <v>7.21</v>
      </c>
      <c r="O729" s="46">
        <v>1.04</v>
      </c>
      <c r="P729" s="46">
        <v>3.21</v>
      </c>
      <c r="Q729" s="46">
        <v>1.89</v>
      </c>
      <c r="R729" s="46">
        <v>2.25</v>
      </c>
      <c r="S729" s="46">
        <v>2.84</v>
      </c>
      <c r="T729" s="46">
        <v>8.3699999999999992</v>
      </c>
      <c r="U729" s="46">
        <v>11.48</v>
      </c>
      <c r="V729" s="46">
        <v>1.46</v>
      </c>
      <c r="W729" s="46">
        <v>5.31</v>
      </c>
      <c r="X729" s="46">
        <v>3.76</v>
      </c>
      <c r="Y729" s="46">
        <v>10.16</v>
      </c>
      <c r="Z729" s="46">
        <v>4.83</v>
      </c>
      <c r="AA729" s="46">
        <v>8.5399999999999991</v>
      </c>
      <c r="AB729" s="46">
        <v>5.13</v>
      </c>
      <c r="AC729" s="46">
        <v>2.72</v>
      </c>
      <c r="AD729" s="46">
        <v>6.27</v>
      </c>
      <c r="AE729" s="46">
        <v>0.82</v>
      </c>
      <c r="AF729" s="46">
        <v>2.4300000000000002</v>
      </c>
      <c r="AG729" s="46">
        <v>9.68</v>
      </c>
      <c r="AH729" s="284">
        <f t="shared" si="133"/>
        <v>2.93</v>
      </c>
      <c r="AI729" s="284">
        <f t="shared" si="134"/>
        <v>4.95</v>
      </c>
      <c r="AJ729" s="284">
        <f t="shared" si="135"/>
        <v>4.3499999999999996</v>
      </c>
      <c r="AK729" s="284">
        <f t="shared" si="136"/>
        <v>7.35</v>
      </c>
      <c r="AL729" s="284">
        <f t="shared" si="137"/>
        <v>11.47</v>
      </c>
      <c r="AM729" s="284">
        <f t="shared" si="138"/>
        <v>6.18</v>
      </c>
      <c r="AN729" s="284">
        <f t="shared" si="139"/>
        <v>1.86</v>
      </c>
      <c r="AO729" s="284">
        <f t="shared" si="140"/>
        <v>11.08</v>
      </c>
      <c r="AP729" s="284">
        <f t="shared" si="141"/>
        <v>0.57999999999999996</v>
      </c>
      <c r="AQ729" s="284">
        <f t="shared" si="142"/>
        <v>0.11</v>
      </c>
      <c r="AR729" s="284">
        <f t="shared" si="143"/>
        <v>3.59</v>
      </c>
      <c r="AS729" s="284">
        <f t="shared" si="144"/>
        <v>7.21</v>
      </c>
      <c r="AT729" s="284">
        <f t="shared" si="145"/>
        <v>1.04</v>
      </c>
      <c r="AU729" s="284">
        <f t="shared" si="146"/>
        <v>3.21</v>
      </c>
      <c r="AV729" s="284">
        <f t="shared" si="147"/>
        <v>1.89</v>
      </c>
      <c r="AW729" s="284">
        <f t="shared" si="148"/>
        <v>2.25</v>
      </c>
      <c r="AX729" s="284">
        <f t="shared" si="149"/>
        <v>2.84</v>
      </c>
      <c r="AY729" s="284">
        <f t="shared" si="150"/>
        <v>8.3699999999999992</v>
      </c>
      <c r="AZ729" s="284">
        <f t="shared" si="151"/>
        <v>11.48</v>
      </c>
      <c r="BA729" s="284">
        <f t="shared" si="152"/>
        <v>1.46</v>
      </c>
      <c r="BB729" s="284">
        <f t="shared" si="153"/>
        <v>5.31</v>
      </c>
      <c r="BC729" s="284">
        <f t="shared" si="154"/>
        <v>3.76</v>
      </c>
      <c r="BD729" s="284">
        <f t="shared" si="155"/>
        <v>10.16</v>
      </c>
      <c r="BE729" s="284">
        <f t="shared" si="156"/>
        <v>4.83</v>
      </c>
      <c r="BF729" s="284">
        <f t="shared" si="157"/>
        <v>8.5399999999999991</v>
      </c>
      <c r="BG729" s="284">
        <f t="shared" si="158"/>
        <v>5.13</v>
      </c>
      <c r="BH729" s="284">
        <f t="shared" si="159"/>
        <v>2.72</v>
      </c>
      <c r="BI729" s="284">
        <f t="shared" si="160"/>
        <v>6.27</v>
      </c>
      <c r="BJ729" s="284">
        <f t="shared" si="161"/>
        <v>0.82</v>
      </c>
      <c r="BK729" s="284">
        <f t="shared" si="162"/>
        <v>2.4300000000000002</v>
      </c>
      <c r="BL729" s="284">
        <f t="shared" si="163"/>
        <v>9.68</v>
      </c>
    </row>
    <row r="730" spans="2:64">
      <c r="B730" s="53">
        <v>41347.052083333321</v>
      </c>
      <c r="C730" s="46">
        <v>2.85</v>
      </c>
      <c r="D730" s="46">
        <v>5.45</v>
      </c>
      <c r="E730" s="46">
        <v>4.45</v>
      </c>
      <c r="F730" s="46">
        <v>7.54</v>
      </c>
      <c r="G730" s="46">
        <v>10.039999999999999</v>
      </c>
      <c r="H730" s="46">
        <v>6.18</v>
      </c>
      <c r="I730" s="46">
        <v>1.88</v>
      </c>
      <c r="J730" s="46">
        <v>11.2</v>
      </c>
      <c r="K730" s="46">
        <v>0.56999999999999995</v>
      </c>
      <c r="L730" s="46">
        <v>0.11</v>
      </c>
      <c r="M730" s="46">
        <v>3.98</v>
      </c>
      <c r="N730" s="46">
        <v>7.22</v>
      </c>
      <c r="O730" s="46">
        <v>1</v>
      </c>
      <c r="P730" s="46">
        <v>3.21</v>
      </c>
      <c r="Q730" s="46">
        <v>1.86</v>
      </c>
      <c r="R730" s="46">
        <v>2.15</v>
      </c>
      <c r="S730" s="46">
        <v>3.79</v>
      </c>
      <c r="T730" s="46">
        <v>8.1300000000000008</v>
      </c>
      <c r="U730" s="46">
        <v>11.65</v>
      </c>
      <c r="V730" s="46">
        <v>1.44</v>
      </c>
      <c r="W730" s="46">
        <v>4.92</v>
      </c>
      <c r="X730" s="46">
        <v>3.73</v>
      </c>
      <c r="Y730" s="46">
        <v>10.130000000000001</v>
      </c>
      <c r="Z730" s="46">
        <v>4.8</v>
      </c>
      <c r="AA730" s="46">
        <v>8.59</v>
      </c>
      <c r="AB730" s="46">
        <v>5.15</v>
      </c>
      <c r="AC730" s="46">
        <v>2.63</v>
      </c>
      <c r="AD730" s="46">
        <v>6.57</v>
      </c>
      <c r="AE730" s="46">
        <v>0.83</v>
      </c>
      <c r="AF730" s="46">
        <v>2.3199999999999998</v>
      </c>
      <c r="AG730" s="46">
        <v>9.7100000000000009</v>
      </c>
      <c r="AH730" s="284">
        <f t="shared" si="133"/>
        <v>2.85</v>
      </c>
      <c r="AI730" s="284">
        <f t="shared" si="134"/>
        <v>5.45</v>
      </c>
      <c r="AJ730" s="284">
        <f t="shared" si="135"/>
        <v>4.45</v>
      </c>
      <c r="AK730" s="284">
        <f t="shared" si="136"/>
        <v>7.54</v>
      </c>
      <c r="AL730" s="284">
        <f t="shared" si="137"/>
        <v>10.039999999999999</v>
      </c>
      <c r="AM730" s="284">
        <f t="shared" si="138"/>
        <v>6.18</v>
      </c>
      <c r="AN730" s="284">
        <f t="shared" si="139"/>
        <v>1.88</v>
      </c>
      <c r="AO730" s="284">
        <f t="shared" si="140"/>
        <v>11.2</v>
      </c>
      <c r="AP730" s="284">
        <f t="shared" si="141"/>
        <v>0.56999999999999995</v>
      </c>
      <c r="AQ730" s="284">
        <f t="shared" si="142"/>
        <v>0.11</v>
      </c>
      <c r="AR730" s="284">
        <f t="shared" si="143"/>
        <v>3.98</v>
      </c>
      <c r="AS730" s="284">
        <f t="shared" si="144"/>
        <v>7.22</v>
      </c>
      <c r="AT730" s="284">
        <f t="shared" si="145"/>
        <v>1</v>
      </c>
      <c r="AU730" s="284">
        <f t="shared" si="146"/>
        <v>3.21</v>
      </c>
      <c r="AV730" s="284">
        <f t="shared" si="147"/>
        <v>1.86</v>
      </c>
      <c r="AW730" s="284">
        <f t="shared" si="148"/>
        <v>2.15</v>
      </c>
      <c r="AX730" s="284">
        <f t="shared" si="149"/>
        <v>3.79</v>
      </c>
      <c r="AY730" s="284">
        <f t="shared" si="150"/>
        <v>8.1300000000000008</v>
      </c>
      <c r="AZ730" s="284">
        <f t="shared" si="151"/>
        <v>11.65</v>
      </c>
      <c r="BA730" s="284">
        <f t="shared" si="152"/>
        <v>1.44</v>
      </c>
      <c r="BB730" s="284">
        <f t="shared" si="153"/>
        <v>4.92</v>
      </c>
      <c r="BC730" s="284">
        <f t="shared" si="154"/>
        <v>3.73</v>
      </c>
      <c r="BD730" s="284">
        <f t="shared" si="155"/>
        <v>10.130000000000001</v>
      </c>
      <c r="BE730" s="284">
        <f t="shared" si="156"/>
        <v>4.8</v>
      </c>
      <c r="BF730" s="284">
        <f t="shared" si="157"/>
        <v>8.59</v>
      </c>
      <c r="BG730" s="284">
        <f t="shared" si="158"/>
        <v>5.15</v>
      </c>
      <c r="BH730" s="284">
        <f t="shared" si="159"/>
        <v>2.63</v>
      </c>
      <c r="BI730" s="284">
        <f t="shared" si="160"/>
        <v>6.57</v>
      </c>
      <c r="BJ730" s="284">
        <f t="shared" si="161"/>
        <v>0.83</v>
      </c>
      <c r="BK730" s="284">
        <f t="shared" si="162"/>
        <v>2.3199999999999998</v>
      </c>
      <c r="BL730" s="284">
        <f t="shared" si="163"/>
        <v>9.7100000000000009</v>
      </c>
    </row>
    <row r="731" spans="2:64">
      <c r="B731" s="53">
        <v>41347.062499999985</v>
      </c>
      <c r="C731" s="46">
        <v>2.82</v>
      </c>
      <c r="D731" s="46">
        <v>6.06</v>
      </c>
      <c r="E731" s="46">
        <v>4.5599999999999996</v>
      </c>
      <c r="F731" s="46">
        <v>7.47</v>
      </c>
      <c r="G731" s="46">
        <v>10.25</v>
      </c>
      <c r="H731" s="46">
        <v>6.16</v>
      </c>
      <c r="I731" s="46">
        <v>1.89</v>
      </c>
      <c r="J731" s="46">
        <v>11.19</v>
      </c>
      <c r="K731" s="46">
        <v>0.61</v>
      </c>
      <c r="L731" s="46">
        <v>0.11</v>
      </c>
      <c r="M731" s="46">
        <v>4.79</v>
      </c>
      <c r="N731" s="46">
        <v>7.27</v>
      </c>
      <c r="O731" s="46">
        <v>0.98</v>
      </c>
      <c r="P731" s="46">
        <v>3.31</v>
      </c>
      <c r="Q731" s="46">
        <v>1.71</v>
      </c>
      <c r="R731" s="46">
        <v>2.09</v>
      </c>
      <c r="S731" s="46">
        <v>4.33</v>
      </c>
      <c r="T731" s="46">
        <v>8.26</v>
      </c>
      <c r="U731" s="46">
        <v>12.41</v>
      </c>
      <c r="V731" s="46">
        <v>1.44</v>
      </c>
      <c r="W731" s="46">
        <v>2.19</v>
      </c>
      <c r="X731" s="46">
        <v>3.65</v>
      </c>
      <c r="Y731" s="46">
        <v>10.08</v>
      </c>
      <c r="Z731" s="46">
        <v>4.72</v>
      </c>
      <c r="AA731" s="46">
        <v>8.58</v>
      </c>
      <c r="AB731" s="46">
        <v>4.84</v>
      </c>
      <c r="AC731" s="46">
        <v>2.5499999999999998</v>
      </c>
      <c r="AD731" s="46">
        <v>6.42</v>
      </c>
      <c r="AE731" s="46">
        <v>0.81</v>
      </c>
      <c r="AF731" s="46">
        <v>2.3199999999999998</v>
      </c>
      <c r="AG731" s="46">
        <v>9.8800000000000008</v>
      </c>
      <c r="AH731" s="284">
        <f t="shared" si="133"/>
        <v>2.82</v>
      </c>
      <c r="AI731" s="284">
        <f t="shared" si="134"/>
        <v>6.06</v>
      </c>
      <c r="AJ731" s="284">
        <f t="shared" si="135"/>
        <v>4.5599999999999996</v>
      </c>
      <c r="AK731" s="284">
        <f t="shared" si="136"/>
        <v>7.47</v>
      </c>
      <c r="AL731" s="284">
        <f t="shared" si="137"/>
        <v>10.25</v>
      </c>
      <c r="AM731" s="284">
        <f t="shared" si="138"/>
        <v>6.16</v>
      </c>
      <c r="AN731" s="284">
        <f t="shared" si="139"/>
        <v>1.89</v>
      </c>
      <c r="AO731" s="284">
        <f t="shared" si="140"/>
        <v>11.19</v>
      </c>
      <c r="AP731" s="284">
        <f t="shared" si="141"/>
        <v>0.61</v>
      </c>
      <c r="AQ731" s="284">
        <f t="shared" si="142"/>
        <v>0.11</v>
      </c>
      <c r="AR731" s="284">
        <f t="shared" si="143"/>
        <v>4.79</v>
      </c>
      <c r="AS731" s="284">
        <f t="shared" si="144"/>
        <v>7.27</v>
      </c>
      <c r="AT731" s="284">
        <f t="shared" si="145"/>
        <v>0.98</v>
      </c>
      <c r="AU731" s="284">
        <f t="shared" si="146"/>
        <v>3.31</v>
      </c>
      <c r="AV731" s="284">
        <f t="shared" si="147"/>
        <v>1.71</v>
      </c>
      <c r="AW731" s="284">
        <f t="shared" si="148"/>
        <v>2.09</v>
      </c>
      <c r="AX731" s="284">
        <f t="shared" si="149"/>
        <v>4.33</v>
      </c>
      <c r="AY731" s="284">
        <f t="shared" si="150"/>
        <v>8.26</v>
      </c>
      <c r="AZ731" s="284">
        <f t="shared" si="151"/>
        <v>12.41</v>
      </c>
      <c r="BA731" s="284">
        <f t="shared" si="152"/>
        <v>1.44</v>
      </c>
      <c r="BB731" s="284">
        <f t="shared" si="153"/>
        <v>2.19</v>
      </c>
      <c r="BC731" s="284">
        <f t="shared" si="154"/>
        <v>3.65</v>
      </c>
      <c r="BD731" s="284">
        <f t="shared" si="155"/>
        <v>10.08</v>
      </c>
      <c r="BE731" s="284">
        <f t="shared" si="156"/>
        <v>4.72</v>
      </c>
      <c r="BF731" s="284">
        <f t="shared" si="157"/>
        <v>8.58</v>
      </c>
      <c r="BG731" s="284">
        <f t="shared" si="158"/>
        <v>4.84</v>
      </c>
      <c r="BH731" s="284">
        <f t="shared" si="159"/>
        <v>2.5499999999999998</v>
      </c>
      <c r="BI731" s="284">
        <f t="shared" si="160"/>
        <v>6.42</v>
      </c>
      <c r="BJ731" s="284">
        <f t="shared" si="161"/>
        <v>0.81</v>
      </c>
      <c r="BK731" s="284">
        <f t="shared" si="162"/>
        <v>2.3199999999999998</v>
      </c>
      <c r="BL731" s="284">
        <f t="shared" si="163"/>
        <v>9.8800000000000008</v>
      </c>
    </row>
    <row r="732" spans="2:64">
      <c r="B732" s="53">
        <v>41347.07291666665</v>
      </c>
      <c r="C732" s="46">
        <v>2.76</v>
      </c>
      <c r="D732" s="46">
        <v>6.05</v>
      </c>
      <c r="E732" s="46">
        <v>4.53</v>
      </c>
      <c r="F732" s="46">
        <v>7.6</v>
      </c>
      <c r="G732" s="46">
        <v>11.15</v>
      </c>
      <c r="H732" s="46">
        <v>6.26</v>
      </c>
      <c r="I732" s="46">
        <v>1.9</v>
      </c>
      <c r="J732" s="46">
        <v>11.21</v>
      </c>
      <c r="K732" s="46">
        <v>0.63</v>
      </c>
      <c r="L732" s="46">
        <v>0.11</v>
      </c>
      <c r="M732" s="46">
        <v>5.15</v>
      </c>
      <c r="N732" s="46">
        <v>7.23</v>
      </c>
      <c r="O732" s="46">
        <v>1</v>
      </c>
      <c r="P732" s="46">
        <v>3.31</v>
      </c>
      <c r="Q732" s="46">
        <v>1.55</v>
      </c>
      <c r="R732" s="46">
        <v>2.0499999999999998</v>
      </c>
      <c r="S732" s="46">
        <v>4.5199999999999996</v>
      </c>
      <c r="T732" s="46">
        <v>8.1</v>
      </c>
      <c r="U732" s="46">
        <v>12.49</v>
      </c>
      <c r="V732" s="46">
        <v>1.45</v>
      </c>
      <c r="W732" s="46">
        <v>2.0299999999999998</v>
      </c>
      <c r="X732" s="46">
        <v>3.55</v>
      </c>
      <c r="Y732" s="46">
        <v>10.09</v>
      </c>
      <c r="Z732" s="46">
        <v>4.8899999999999997</v>
      </c>
      <c r="AA732" s="46">
        <v>8.57</v>
      </c>
      <c r="AB732" s="46">
        <v>4.5599999999999996</v>
      </c>
      <c r="AC732" s="46">
        <v>2.54</v>
      </c>
      <c r="AD732" s="46">
        <v>6.44</v>
      </c>
      <c r="AE732" s="46">
        <v>0.78</v>
      </c>
      <c r="AF732" s="46">
        <v>2.2799999999999998</v>
      </c>
      <c r="AG732" s="46">
        <v>9.83</v>
      </c>
      <c r="AH732" s="284">
        <f t="shared" si="133"/>
        <v>2.76</v>
      </c>
      <c r="AI732" s="284">
        <f t="shared" si="134"/>
        <v>6.05</v>
      </c>
      <c r="AJ732" s="284">
        <f t="shared" si="135"/>
        <v>4.53</v>
      </c>
      <c r="AK732" s="284">
        <f t="shared" si="136"/>
        <v>7.6</v>
      </c>
      <c r="AL732" s="284">
        <f t="shared" si="137"/>
        <v>11.15</v>
      </c>
      <c r="AM732" s="284">
        <f t="shared" si="138"/>
        <v>6.26</v>
      </c>
      <c r="AN732" s="284">
        <f t="shared" si="139"/>
        <v>1.9</v>
      </c>
      <c r="AO732" s="284">
        <f t="shared" si="140"/>
        <v>11.21</v>
      </c>
      <c r="AP732" s="284">
        <f t="shared" si="141"/>
        <v>0.63</v>
      </c>
      <c r="AQ732" s="284">
        <f t="shared" si="142"/>
        <v>0.11</v>
      </c>
      <c r="AR732" s="284">
        <f t="shared" si="143"/>
        <v>5.15</v>
      </c>
      <c r="AS732" s="284">
        <f t="shared" si="144"/>
        <v>7.23</v>
      </c>
      <c r="AT732" s="284">
        <f t="shared" si="145"/>
        <v>1</v>
      </c>
      <c r="AU732" s="284">
        <f t="shared" si="146"/>
        <v>3.31</v>
      </c>
      <c r="AV732" s="284">
        <f t="shared" si="147"/>
        <v>1.55</v>
      </c>
      <c r="AW732" s="284">
        <f t="shared" si="148"/>
        <v>2.0499999999999998</v>
      </c>
      <c r="AX732" s="284">
        <f t="shared" si="149"/>
        <v>4.5199999999999996</v>
      </c>
      <c r="AY732" s="284">
        <f t="shared" si="150"/>
        <v>8.1</v>
      </c>
      <c r="AZ732" s="284">
        <f t="shared" si="151"/>
        <v>12.49</v>
      </c>
      <c r="BA732" s="284">
        <f t="shared" si="152"/>
        <v>1.45</v>
      </c>
      <c r="BB732" s="284">
        <f t="shared" si="153"/>
        <v>2.0299999999999998</v>
      </c>
      <c r="BC732" s="284">
        <f t="shared" si="154"/>
        <v>3.55</v>
      </c>
      <c r="BD732" s="284">
        <f t="shared" si="155"/>
        <v>10.09</v>
      </c>
      <c r="BE732" s="284">
        <f t="shared" si="156"/>
        <v>4.8899999999999997</v>
      </c>
      <c r="BF732" s="284">
        <f t="shared" si="157"/>
        <v>8.57</v>
      </c>
      <c r="BG732" s="284">
        <f t="shared" si="158"/>
        <v>4.5599999999999996</v>
      </c>
      <c r="BH732" s="284">
        <f t="shared" si="159"/>
        <v>2.54</v>
      </c>
      <c r="BI732" s="284">
        <f t="shared" si="160"/>
        <v>6.44</v>
      </c>
      <c r="BJ732" s="284">
        <f t="shared" si="161"/>
        <v>0.78</v>
      </c>
      <c r="BK732" s="284">
        <f t="shared" si="162"/>
        <v>2.2799999999999998</v>
      </c>
      <c r="BL732" s="284">
        <f t="shared" si="163"/>
        <v>9.83</v>
      </c>
    </row>
    <row r="733" spans="2:64">
      <c r="B733" s="53">
        <v>41347.083333333314</v>
      </c>
      <c r="C733" s="46">
        <v>2.74</v>
      </c>
      <c r="D733" s="46">
        <v>6.13</v>
      </c>
      <c r="E733" s="46">
        <v>4.62</v>
      </c>
      <c r="F733" s="46">
        <v>7.57</v>
      </c>
      <c r="G733" s="46">
        <v>10.81</v>
      </c>
      <c r="H733" s="46">
        <v>5.95</v>
      </c>
      <c r="I733" s="46">
        <v>1.9</v>
      </c>
      <c r="J733" s="46">
        <v>11.28</v>
      </c>
      <c r="K733" s="46">
        <v>0.62</v>
      </c>
      <c r="L733" s="46">
        <v>0.11</v>
      </c>
      <c r="M733" s="46">
        <v>3.74</v>
      </c>
      <c r="N733" s="46">
        <v>7.25</v>
      </c>
      <c r="O733" s="46">
        <v>0.95</v>
      </c>
      <c r="P733" s="46">
        <v>3.12</v>
      </c>
      <c r="Q733" s="46">
        <v>1.55</v>
      </c>
      <c r="R733" s="46">
        <v>1.97</v>
      </c>
      <c r="S733" s="46">
        <v>6.5</v>
      </c>
      <c r="T733" s="46">
        <v>8.23</v>
      </c>
      <c r="U733" s="46">
        <v>12.3</v>
      </c>
      <c r="V733" s="46">
        <v>1.47</v>
      </c>
      <c r="W733" s="46">
        <v>2</v>
      </c>
      <c r="X733" s="46">
        <v>3.4</v>
      </c>
      <c r="Y733" s="46">
        <v>10.1</v>
      </c>
      <c r="Z733" s="46">
        <v>4.8099999999999996</v>
      </c>
      <c r="AA733" s="46">
        <v>8.58</v>
      </c>
      <c r="AB733" s="46">
        <v>4.43</v>
      </c>
      <c r="AC733" s="46">
        <v>2.46</v>
      </c>
      <c r="AD733" s="46">
        <v>7.06</v>
      </c>
      <c r="AE733" s="46">
        <v>0.78</v>
      </c>
      <c r="AF733" s="46">
        <v>2.13</v>
      </c>
      <c r="AG733" s="46">
        <v>9.89</v>
      </c>
      <c r="AH733" s="284">
        <f t="shared" si="133"/>
        <v>2.74</v>
      </c>
      <c r="AI733" s="284">
        <f t="shared" si="134"/>
        <v>6.13</v>
      </c>
      <c r="AJ733" s="284">
        <f t="shared" si="135"/>
        <v>4.62</v>
      </c>
      <c r="AK733" s="284">
        <f t="shared" si="136"/>
        <v>7.57</v>
      </c>
      <c r="AL733" s="284">
        <f t="shared" si="137"/>
        <v>10.81</v>
      </c>
      <c r="AM733" s="284">
        <f t="shared" si="138"/>
        <v>5.95</v>
      </c>
      <c r="AN733" s="284">
        <f t="shared" si="139"/>
        <v>1.9</v>
      </c>
      <c r="AO733" s="284">
        <f t="shared" si="140"/>
        <v>11.28</v>
      </c>
      <c r="AP733" s="284">
        <f t="shared" si="141"/>
        <v>0.62</v>
      </c>
      <c r="AQ733" s="284">
        <f t="shared" si="142"/>
        <v>0.11</v>
      </c>
      <c r="AR733" s="284">
        <f t="shared" si="143"/>
        <v>3.74</v>
      </c>
      <c r="AS733" s="284">
        <f t="shared" si="144"/>
        <v>7.25</v>
      </c>
      <c r="AT733" s="284">
        <f t="shared" si="145"/>
        <v>0.95</v>
      </c>
      <c r="AU733" s="284">
        <f t="shared" si="146"/>
        <v>3.12</v>
      </c>
      <c r="AV733" s="284">
        <f t="shared" si="147"/>
        <v>1.55</v>
      </c>
      <c r="AW733" s="284">
        <f t="shared" si="148"/>
        <v>1.97</v>
      </c>
      <c r="AX733" s="284">
        <f t="shared" si="149"/>
        <v>6.5</v>
      </c>
      <c r="AY733" s="284">
        <f t="shared" si="150"/>
        <v>8.23</v>
      </c>
      <c r="AZ733" s="284">
        <f t="shared" si="151"/>
        <v>12.3</v>
      </c>
      <c r="BA733" s="284">
        <f t="shared" si="152"/>
        <v>1.47</v>
      </c>
      <c r="BB733" s="284">
        <f t="shared" si="153"/>
        <v>2</v>
      </c>
      <c r="BC733" s="284">
        <f t="shared" si="154"/>
        <v>3.4</v>
      </c>
      <c r="BD733" s="284">
        <f t="shared" si="155"/>
        <v>10.1</v>
      </c>
      <c r="BE733" s="284">
        <f t="shared" si="156"/>
        <v>4.8099999999999996</v>
      </c>
      <c r="BF733" s="284">
        <f t="shared" si="157"/>
        <v>8.58</v>
      </c>
      <c r="BG733" s="284">
        <f t="shared" si="158"/>
        <v>4.43</v>
      </c>
      <c r="BH733" s="284">
        <f t="shared" si="159"/>
        <v>2.46</v>
      </c>
      <c r="BI733" s="284">
        <f t="shared" si="160"/>
        <v>7.06</v>
      </c>
      <c r="BJ733" s="284">
        <f t="shared" si="161"/>
        <v>0.78</v>
      </c>
      <c r="BK733" s="284">
        <f t="shared" si="162"/>
        <v>2.13</v>
      </c>
      <c r="BL733" s="284">
        <f t="shared" si="163"/>
        <v>9.89</v>
      </c>
    </row>
    <row r="734" spans="2:64">
      <c r="B734" s="53">
        <v>41347.093749999978</v>
      </c>
      <c r="C734" s="46">
        <v>2.7</v>
      </c>
      <c r="D734" s="46">
        <v>6.22</v>
      </c>
      <c r="E734" s="46">
        <v>4.66</v>
      </c>
      <c r="F734" s="46">
        <v>8.0399999999999991</v>
      </c>
      <c r="G734" s="46">
        <v>11.45</v>
      </c>
      <c r="H734" s="46">
        <v>5.65</v>
      </c>
      <c r="I734" s="46">
        <v>1.89</v>
      </c>
      <c r="J734" s="46">
        <v>11.45</v>
      </c>
      <c r="K734" s="46">
        <v>0.61</v>
      </c>
      <c r="L734" s="46">
        <v>0.11</v>
      </c>
      <c r="M734" s="46">
        <v>3.46</v>
      </c>
      <c r="N734" s="46">
        <v>7.16</v>
      </c>
      <c r="O734" s="46">
        <v>0.94</v>
      </c>
      <c r="P734" s="46">
        <v>3.29</v>
      </c>
      <c r="Q734" s="46">
        <v>1.65</v>
      </c>
      <c r="R734" s="46">
        <v>1.95</v>
      </c>
      <c r="S734" s="46">
        <v>5.47</v>
      </c>
      <c r="T734" s="46">
        <v>8.2100000000000009</v>
      </c>
      <c r="U734" s="46">
        <v>12.31</v>
      </c>
      <c r="V734" s="46">
        <v>1.48</v>
      </c>
      <c r="W734" s="46">
        <v>1.97</v>
      </c>
      <c r="X734" s="46">
        <v>3.37</v>
      </c>
      <c r="Y734" s="46">
        <v>10.09</v>
      </c>
      <c r="Z734" s="46">
        <v>4.8499999999999996</v>
      </c>
      <c r="AA734" s="46">
        <v>8.75</v>
      </c>
      <c r="AB734" s="46">
        <v>4.3600000000000003</v>
      </c>
      <c r="AC734" s="46">
        <v>2.44</v>
      </c>
      <c r="AD734" s="46">
        <v>6.98</v>
      </c>
      <c r="AE734" s="46">
        <v>0.78</v>
      </c>
      <c r="AF734" s="46">
        <v>2.09</v>
      </c>
      <c r="AG734" s="46">
        <v>9.89</v>
      </c>
      <c r="AH734" s="284">
        <f t="shared" si="133"/>
        <v>2.7</v>
      </c>
      <c r="AI734" s="284">
        <f t="shared" si="134"/>
        <v>6.22</v>
      </c>
      <c r="AJ734" s="284">
        <f t="shared" si="135"/>
        <v>4.66</v>
      </c>
      <c r="AK734" s="284">
        <f t="shared" si="136"/>
        <v>8.0399999999999991</v>
      </c>
      <c r="AL734" s="284">
        <f t="shared" si="137"/>
        <v>11.45</v>
      </c>
      <c r="AM734" s="284">
        <f t="shared" si="138"/>
        <v>5.65</v>
      </c>
      <c r="AN734" s="284">
        <f t="shared" si="139"/>
        <v>1.89</v>
      </c>
      <c r="AO734" s="284">
        <f t="shared" si="140"/>
        <v>11.45</v>
      </c>
      <c r="AP734" s="284">
        <f t="shared" si="141"/>
        <v>0.61</v>
      </c>
      <c r="AQ734" s="284">
        <f t="shared" si="142"/>
        <v>0.11</v>
      </c>
      <c r="AR734" s="284">
        <f t="shared" si="143"/>
        <v>3.46</v>
      </c>
      <c r="AS734" s="284">
        <f t="shared" si="144"/>
        <v>7.16</v>
      </c>
      <c r="AT734" s="284">
        <f t="shared" si="145"/>
        <v>0.94</v>
      </c>
      <c r="AU734" s="284">
        <f t="shared" si="146"/>
        <v>3.29</v>
      </c>
      <c r="AV734" s="284">
        <f t="shared" si="147"/>
        <v>1.65</v>
      </c>
      <c r="AW734" s="284">
        <f t="shared" si="148"/>
        <v>1.95</v>
      </c>
      <c r="AX734" s="284">
        <f t="shared" si="149"/>
        <v>5.47</v>
      </c>
      <c r="AY734" s="284">
        <f t="shared" si="150"/>
        <v>8.2100000000000009</v>
      </c>
      <c r="AZ734" s="284">
        <f t="shared" si="151"/>
        <v>12.31</v>
      </c>
      <c r="BA734" s="284">
        <f t="shared" si="152"/>
        <v>1.48</v>
      </c>
      <c r="BB734" s="284">
        <f t="shared" si="153"/>
        <v>1.97</v>
      </c>
      <c r="BC734" s="284">
        <f t="shared" si="154"/>
        <v>3.37</v>
      </c>
      <c r="BD734" s="284">
        <f t="shared" si="155"/>
        <v>10.09</v>
      </c>
      <c r="BE734" s="284">
        <f t="shared" si="156"/>
        <v>4.8499999999999996</v>
      </c>
      <c r="BF734" s="284">
        <f t="shared" si="157"/>
        <v>8.75</v>
      </c>
      <c r="BG734" s="284">
        <f t="shared" si="158"/>
        <v>4.3600000000000003</v>
      </c>
      <c r="BH734" s="284">
        <f t="shared" si="159"/>
        <v>2.44</v>
      </c>
      <c r="BI734" s="284">
        <f t="shared" si="160"/>
        <v>6.98</v>
      </c>
      <c r="BJ734" s="284">
        <f t="shared" si="161"/>
        <v>0.78</v>
      </c>
      <c r="BK734" s="284">
        <f t="shared" si="162"/>
        <v>2.09</v>
      </c>
      <c r="BL734" s="284">
        <f t="shared" si="163"/>
        <v>9.89</v>
      </c>
    </row>
    <row r="735" spans="2:64">
      <c r="B735" s="53">
        <v>41347.104166666642</v>
      </c>
      <c r="C735" s="46">
        <v>2.66</v>
      </c>
      <c r="D735" s="46">
        <v>6.36</v>
      </c>
      <c r="E735" s="46">
        <v>4.6399999999999997</v>
      </c>
      <c r="F735" s="46">
        <v>7.55</v>
      </c>
      <c r="G735" s="46">
        <v>11.18</v>
      </c>
      <c r="H735" s="46">
        <v>5.66</v>
      </c>
      <c r="I735" s="46">
        <v>1.89</v>
      </c>
      <c r="J735" s="46">
        <v>11.77</v>
      </c>
      <c r="K735" s="46">
        <v>0.63</v>
      </c>
      <c r="L735" s="46">
        <v>0.11</v>
      </c>
      <c r="M735" s="46">
        <v>2.3199999999999998</v>
      </c>
      <c r="N735" s="46">
        <v>7.25</v>
      </c>
      <c r="O735" s="46">
        <v>0.93</v>
      </c>
      <c r="P735" s="46">
        <v>3.2</v>
      </c>
      <c r="Q735" s="46">
        <v>1.67</v>
      </c>
      <c r="R735" s="46">
        <v>1.96</v>
      </c>
      <c r="S735" s="46">
        <v>5.3</v>
      </c>
      <c r="T735" s="46">
        <v>8.26</v>
      </c>
      <c r="U735" s="46">
        <v>12.9</v>
      </c>
      <c r="V735" s="46">
        <v>1.48</v>
      </c>
      <c r="W735" s="46">
        <v>1.99</v>
      </c>
      <c r="X735" s="46">
        <v>3.24</v>
      </c>
      <c r="Y735" s="46">
        <v>10.08</v>
      </c>
      <c r="Z735" s="46">
        <v>4.9000000000000004</v>
      </c>
      <c r="AA735" s="46">
        <v>8.73</v>
      </c>
      <c r="AB735" s="46">
        <v>4.13</v>
      </c>
      <c r="AC735" s="46">
        <v>2.4</v>
      </c>
      <c r="AD735" s="46">
        <v>6.86</v>
      </c>
      <c r="AE735" s="46">
        <v>0.75</v>
      </c>
      <c r="AF735" s="46">
        <v>2.1</v>
      </c>
      <c r="AG735" s="46">
        <v>9.92</v>
      </c>
      <c r="AH735" s="284">
        <f t="shared" si="133"/>
        <v>2.66</v>
      </c>
      <c r="AI735" s="284">
        <f t="shared" si="134"/>
        <v>6.36</v>
      </c>
      <c r="AJ735" s="284">
        <f t="shared" si="135"/>
        <v>4.6399999999999997</v>
      </c>
      <c r="AK735" s="284">
        <f t="shared" si="136"/>
        <v>7.55</v>
      </c>
      <c r="AL735" s="284">
        <f t="shared" si="137"/>
        <v>11.18</v>
      </c>
      <c r="AM735" s="284">
        <f t="shared" si="138"/>
        <v>5.66</v>
      </c>
      <c r="AN735" s="284">
        <f t="shared" si="139"/>
        <v>1.89</v>
      </c>
      <c r="AO735" s="284">
        <f t="shared" si="140"/>
        <v>11.77</v>
      </c>
      <c r="AP735" s="284">
        <f t="shared" si="141"/>
        <v>0.63</v>
      </c>
      <c r="AQ735" s="284">
        <f t="shared" si="142"/>
        <v>0.11</v>
      </c>
      <c r="AR735" s="284">
        <f t="shared" si="143"/>
        <v>2.3199999999999998</v>
      </c>
      <c r="AS735" s="284">
        <f t="shared" si="144"/>
        <v>7.25</v>
      </c>
      <c r="AT735" s="284">
        <f t="shared" si="145"/>
        <v>0.93</v>
      </c>
      <c r="AU735" s="284">
        <f t="shared" si="146"/>
        <v>3.2</v>
      </c>
      <c r="AV735" s="284">
        <f t="shared" si="147"/>
        <v>1.67</v>
      </c>
      <c r="AW735" s="284">
        <f t="shared" si="148"/>
        <v>1.96</v>
      </c>
      <c r="AX735" s="284">
        <f t="shared" si="149"/>
        <v>5.3</v>
      </c>
      <c r="AY735" s="284">
        <f t="shared" si="150"/>
        <v>8.26</v>
      </c>
      <c r="AZ735" s="284">
        <f t="shared" si="151"/>
        <v>12.9</v>
      </c>
      <c r="BA735" s="284">
        <f t="shared" si="152"/>
        <v>1.48</v>
      </c>
      <c r="BB735" s="284">
        <f t="shared" si="153"/>
        <v>1.99</v>
      </c>
      <c r="BC735" s="284">
        <f t="shared" si="154"/>
        <v>3.24</v>
      </c>
      <c r="BD735" s="284">
        <f t="shared" si="155"/>
        <v>10.08</v>
      </c>
      <c r="BE735" s="284">
        <f t="shared" si="156"/>
        <v>4.9000000000000004</v>
      </c>
      <c r="BF735" s="284">
        <f t="shared" si="157"/>
        <v>8.73</v>
      </c>
      <c r="BG735" s="284">
        <f t="shared" si="158"/>
        <v>4.13</v>
      </c>
      <c r="BH735" s="284">
        <f t="shared" si="159"/>
        <v>2.4</v>
      </c>
      <c r="BI735" s="284">
        <f t="shared" si="160"/>
        <v>6.86</v>
      </c>
      <c r="BJ735" s="284">
        <f t="shared" si="161"/>
        <v>0.75</v>
      </c>
      <c r="BK735" s="284">
        <f t="shared" si="162"/>
        <v>2.1</v>
      </c>
      <c r="BL735" s="284">
        <f t="shared" si="163"/>
        <v>9.92</v>
      </c>
    </row>
    <row r="736" spans="2:64">
      <c r="B736" s="53">
        <v>41347.114583333307</v>
      </c>
      <c r="C736" s="46">
        <v>2.66</v>
      </c>
      <c r="D736" s="46">
        <v>6.73</v>
      </c>
      <c r="E736" s="46">
        <v>4.5599999999999996</v>
      </c>
      <c r="F736" s="46">
        <v>7.52</v>
      </c>
      <c r="G736" s="46">
        <v>10.9</v>
      </c>
      <c r="H736" s="46">
        <v>6.29</v>
      </c>
      <c r="I736" s="46">
        <v>1.87</v>
      </c>
      <c r="J736" s="46">
        <v>11.95</v>
      </c>
      <c r="K736" s="46">
        <v>0.65</v>
      </c>
      <c r="L736" s="46">
        <v>0.11</v>
      </c>
      <c r="M736" s="46">
        <v>2.85</v>
      </c>
      <c r="N736" s="46">
        <v>7.29</v>
      </c>
      <c r="O736" s="46">
        <v>0.91</v>
      </c>
      <c r="P736" s="46">
        <v>3.11</v>
      </c>
      <c r="Q736" s="46">
        <v>1.73</v>
      </c>
      <c r="R736" s="46">
        <v>1.94</v>
      </c>
      <c r="S736" s="46">
        <v>4.47</v>
      </c>
      <c r="T736" s="46">
        <v>8.64</v>
      </c>
      <c r="U736" s="46">
        <v>13.14</v>
      </c>
      <c r="V736" s="46">
        <v>1.48</v>
      </c>
      <c r="W736" s="46">
        <v>1.97</v>
      </c>
      <c r="X736" s="46">
        <v>3.2</v>
      </c>
      <c r="Y736" s="46">
        <v>10.1</v>
      </c>
      <c r="Z736" s="46">
        <v>4.91</v>
      </c>
      <c r="AA736" s="46">
        <v>8.76</v>
      </c>
      <c r="AB736" s="46">
        <v>3.99</v>
      </c>
      <c r="AC736" s="46">
        <v>2.37</v>
      </c>
      <c r="AD736" s="46">
        <v>6.97</v>
      </c>
      <c r="AE736" s="46">
        <v>0.76</v>
      </c>
      <c r="AF736" s="46">
        <v>2.1</v>
      </c>
      <c r="AG736" s="46">
        <v>10</v>
      </c>
      <c r="AH736" s="284">
        <f t="shared" si="133"/>
        <v>2.66</v>
      </c>
      <c r="AI736" s="284">
        <f t="shared" si="134"/>
        <v>6.73</v>
      </c>
      <c r="AJ736" s="284">
        <f t="shared" si="135"/>
        <v>4.5599999999999996</v>
      </c>
      <c r="AK736" s="284">
        <f t="shared" si="136"/>
        <v>7.52</v>
      </c>
      <c r="AL736" s="284">
        <f t="shared" si="137"/>
        <v>10.9</v>
      </c>
      <c r="AM736" s="284">
        <f t="shared" si="138"/>
        <v>6.29</v>
      </c>
      <c r="AN736" s="284">
        <f t="shared" si="139"/>
        <v>1.87</v>
      </c>
      <c r="AO736" s="284">
        <f t="shared" si="140"/>
        <v>11.95</v>
      </c>
      <c r="AP736" s="284">
        <f t="shared" si="141"/>
        <v>0.65</v>
      </c>
      <c r="AQ736" s="284">
        <f t="shared" si="142"/>
        <v>0.11</v>
      </c>
      <c r="AR736" s="284">
        <f t="shared" si="143"/>
        <v>2.85</v>
      </c>
      <c r="AS736" s="284">
        <f t="shared" si="144"/>
        <v>7.29</v>
      </c>
      <c r="AT736" s="284">
        <f t="shared" si="145"/>
        <v>0.91</v>
      </c>
      <c r="AU736" s="284">
        <f t="shared" si="146"/>
        <v>3.11</v>
      </c>
      <c r="AV736" s="284">
        <f t="shared" si="147"/>
        <v>1.73</v>
      </c>
      <c r="AW736" s="284">
        <f t="shared" si="148"/>
        <v>1.94</v>
      </c>
      <c r="AX736" s="284">
        <f t="shared" si="149"/>
        <v>4.47</v>
      </c>
      <c r="AY736" s="284">
        <f t="shared" si="150"/>
        <v>8.64</v>
      </c>
      <c r="AZ736" s="284">
        <f t="shared" si="151"/>
        <v>13.14</v>
      </c>
      <c r="BA736" s="284">
        <f t="shared" si="152"/>
        <v>1.48</v>
      </c>
      <c r="BB736" s="284">
        <f t="shared" si="153"/>
        <v>1.97</v>
      </c>
      <c r="BC736" s="284">
        <f t="shared" si="154"/>
        <v>3.2</v>
      </c>
      <c r="BD736" s="284">
        <f t="shared" si="155"/>
        <v>10.1</v>
      </c>
      <c r="BE736" s="284">
        <f t="shared" si="156"/>
        <v>4.91</v>
      </c>
      <c r="BF736" s="284">
        <f t="shared" si="157"/>
        <v>8.76</v>
      </c>
      <c r="BG736" s="284">
        <f t="shared" si="158"/>
        <v>3.99</v>
      </c>
      <c r="BH736" s="284">
        <f t="shared" si="159"/>
        <v>2.37</v>
      </c>
      <c r="BI736" s="284">
        <f t="shared" si="160"/>
        <v>6.97</v>
      </c>
      <c r="BJ736" s="284">
        <f t="shared" si="161"/>
        <v>0.76</v>
      </c>
      <c r="BK736" s="284">
        <f t="shared" si="162"/>
        <v>2.1</v>
      </c>
      <c r="BL736" s="284">
        <f t="shared" si="163"/>
        <v>10</v>
      </c>
    </row>
    <row r="737" spans="2:64">
      <c r="B737" s="53">
        <v>41347.124999999971</v>
      </c>
      <c r="C737" s="46">
        <v>2.68</v>
      </c>
      <c r="D737" s="46">
        <v>6.9</v>
      </c>
      <c r="E737" s="46">
        <v>4.62</v>
      </c>
      <c r="F737" s="46">
        <v>8.35</v>
      </c>
      <c r="G737" s="46">
        <v>10.95</v>
      </c>
      <c r="H737" s="46">
        <v>6.35</v>
      </c>
      <c r="I737" s="46">
        <v>1.84</v>
      </c>
      <c r="J737" s="46">
        <v>11.95</v>
      </c>
      <c r="K737" s="46">
        <v>0.64</v>
      </c>
      <c r="L737" s="46">
        <v>0.11</v>
      </c>
      <c r="M737" s="46">
        <v>2.19</v>
      </c>
      <c r="N737" s="46">
        <v>7.29</v>
      </c>
      <c r="O737" s="46">
        <v>0.9</v>
      </c>
      <c r="P737" s="46">
        <v>3.07</v>
      </c>
      <c r="Q737" s="46">
        <v>1.88</v>
      </c>
      <c r="R737" s="46">
        <v>1.93</v>
      </c>
      <c r="S737" s="46">
        <v>4.79</v>
      </c>
      <c r="T737" s="46">
        <v>8.6</v>
      </c>
      <c r="U737" s="46">
        <v>13</v>
      </c>
      <c r="V737" s="46">
        <v>1.49</v>
      </c>
      <c r="W737" s="46">
        <v>3.71</v>
      </c>
      <c r="X737" s="46">
        <v>3.19</v>
      </c>
      <c r="Y737" s="46">
        <v>10.130000000000001</v>
      </c>
      <c r="Z737" s="46">
        <v>4.91</v>
      </c>
      <c r="AA737" s="46">
        <v>8.74</v>
      </c>
      <c r="AB737" s="46">
        <v>3.89</v>
      </c>
      <c r="AC737" s="46">
        <v>2.36</v>
      </c>
      <c r="AD737" s="46">
        <v>6.78</v>
      </c>
      <c r="AE737" s="46">
        <v>0.78</v>
      </c>
      <c r="AF737" s="46">
        <v>2.16</v>
      </c>
      <c r="AG737" s="46">
        <v>10</v>
      </c>
      <c r="AH737" s="284">
        <f t="shared" si="133"/>
        <v>2.68</v>
      </c>
      <c r="AI737" s="284">
        <f t="shared" si="134"/>
        <v>6.9</v>
      </c>
      <c r="AJ737" s="284">
        <f t="shared" si="135"/>
        <v>4.62</v>
      </c>
      <c r="AK737" s="284">
        <f t="shared" si="136"/>
        <v>8.35</v>
      </c>
      <c r="AL737" s="284">
        <f t="shared" si="137"/>
        <v>10.95</v>
      </c>
      <c r="AM737" s="284">
        <f t="shared" si="138"/>
        <v>6.35</v>
      </c>
      <c r="AN737" s="284">
        <f t="shared" si="139"/>
        <v>1.84</v>
      </c>
      <c r="AO737" s="284">
        <f t="shared" si="140"/>
        <v>11.95</v>
      </c>
      <c r="AP737" s="284">
        <f t="shared" si="141"/>
        <v>0.64</v>
      </c>
      <c r="AQ737" s="284">
        <f t="shared" si="142"/>
        <v>0.11</v>
      </c>
      <c r="AR737" s="284">
        <f t="shared" si="143"/>
        <v>2.19</v>
      </c>
      <c r="AS737" s="284">
        <f t="shared" si="144"/>
        <v>7.29</v>
      </c>
      <c r="AT737" s="284">
        <f t="shared" si="145"/>
        <v>0.9</v>
      </c>
      <c r="AU737" s="284">
        <f t="shared" si="146"/>
        <v>3.07</v>
      </c>
      <c r="AV737" s="284">
        <f t="shared" si="147"/>
        <v>1.88</v>
      </c>
      <c r="AW737" s="284">
        <f t="shared" si="148"/>
        <v>1.93</v>
      </c>
      <c r="AX737" s="284">
        <f t="shared" si="149"/>
        <v>4.79</v>
      </c>
      <c r="AY737" s="284">
        <f t="shared" si="150"/>
        <v>8.6</v>
      </c>
      <c r="AZ737" s="284">
        <f t="shared" si="151"/>
        <v>13</v>
      </c>
      <c r="BA737" s="284">
        <f t="shared" si="152"/>
        <v>1.49</v>
      </c>
      <c r="BB737" s="284">
        <f t="shared" si="153"/>
        <v>3.71</v>
      </c>
      <c r="BC737" s="284">
        <f t="shared" si="154"/>
        <v>3.19</v>
      </c>
      <c r="BD737" s="284">
        <f t="shared" si="155"/>
        <v>10.130000000000001</v>
      </c>
      <c r="BE737" s="284">
        <f t="shared" si="156"/>
        <v>4.91</v>
      </c>
      <c r="BF737" s="284">
        <f t="shared" si="157"/>
        <v>8.74</v>
      </c>
      <c r="BG737" s="284">
        <f t="shared" si="158"/>
        <v>3.89</v>
      </c>
      <c r="BH737" s="284">
        <f t="shared" si="159"/>
        <v>2.36</v>
      </c>
      <c r="BI737" s="284">
        <f t="shared" si="160"/>
        <v>6.78</v>
      </c>
      <c r="BJ737" s="284">
        <f t="shared" si="161"/>
        <v>0.78</v>
      </c>
      <c r="BK737" s="284">
        <f t="shared" si="162"/>
        <v>2.16</v>
      </c>
      <c r="BL737" s="284">
        <f t="shared" si="163"/>
        <v>10</v>
      </c>
    </row>
    <row r="738" spans="2:64">
      <c r="B738" s="53">
        <v>41347.135416666635</v>
      </c>
      <c r="C738" s="46">
        <v>2.63</v>
      </c>
      <c r="D738" s="46">
        <v>6.94</v>
      </c>
      <c r="E738" s="46">
        <v>4.63</v>
      </c>
      <c r="F738" s="46">
        <v>8.0299999999999994</v>
      </c>
      <c r="G738" s="46">
        <v>10.42</v>
      </c>
      <c r="H738" s="46">
        <v>6.28</v>
      </c>
      <c r="I738" s="46">
        <v>1.86</v>
      </c>
      <c r="J738" s="46">
        <v>12.01</v>
      </c>
      <c r="K738" s="46">
        <v>0.62</v>
      </c>
      <c r="L738" s="46">
        <v>0.11</v>
      </c>
      <c r="M738" s="46">
        <v>3.03</v>
      </c>
      <c r="N738" s="46">
        <v>7.31</v>
      </c>
      <c r="O738" s="46">
        <v>0.9</v>
      </c>
      <c r="P738" s="46">
        <v>3.15</v>
      </c>
      <c r="Q738" s="46">
        <v>1.85</v>
      </c>
      <c r="R738" s="46">
        <v>1.91</v>
      </c>
      <c r="S738" s="46">
        <v>3.48</v>
      </c>
      <c r="T738" s="46">
        <v>8.69</v>
      </c>
      <c r="U738" s="46">
        <v>13.24</v>
      </c>
      <c r="V738" s="46">
        <v>1.55</v>
      </c>
      <c r="W738" s="46">
        <v>5.23</v>
      </c>
      <c r="X738" s="46">
        <v>3.2</v>
      </c>
      <c r="Y738" s="46">
        <v>10.130000000000001</v>
      </c>
      <c r="Z738" s="46">
        <v>4.84</v>
      </c>
      <c r="AA738" s="46">
        <v>8.77</v>
      </c>
      <c r="AB738" s="46">
        <v>3.93</v>
      </c>
      <c r="AC738" s="46">
        <v>2.35</v>
      </c>
      <c r="AD738" s="46">
        <v>7.05</v>
      </c>
      <c r="AE738" s="46">
        <v>0.76</v>
      </c>
      <c r="AF738" s="46">
        <v>2.1</v>
      </c>
      <c r="AG738" s="46">
        <v>9.9</v>
      </c>
      <c r="AH738" s="284">
        <f t="shared" si="133"/>
        <v>2.63</v>
      </c>
      <c r="AI738" s="284">
        <f t="shared" si="134"/>
        <v>6.94</v>
      </c>
      <c r="AJ738" s="284">
        <f t="shared" si="135"/>
        <v>4.63</v>
      </c>
      <c r="AK738" s="284">
        <f t="shared" si="136"/>
        <v>8.0299999999999994</v>
      </c>
      <c r="AL738" s="284">
        <f t="shared" si="137"/>
        <v>10.42</v>
      </c>
      <c r="AM738" s="284">
        <f t="shared" si="138"/>
        <v>6.28</v>
      </c>
      <c r="AN738" s="284">
        <f t="shared" si="139"/>
        <v>1.86</v>
      </c>
      <c r="AO738" s="284">
        <f t="shared" si="140"/>
        <v>12.01</v>
      </c>
      <c r="AP738" s="284">
        <f t="shared" si="141"/>
        <v>0.62</v>
      </c>
      <c r="AQ738" s="284">
        <f t="shared" si="142"/>
        <v>0.11</v>
      </c>
      <c r="AR738" s="284">
        <f t="shared" si="143"/>
        <v>3.03</v>
      </c>
      <c r="AS738" s="284">
        <f t="shared" si="144"/>
        <v>7.31</v>
      </c>
      <c r="AT738" s="284">
        <f t="shared" si="145"/>
        <v>0.9</v>
      </c>
      <c r="AU738" s="284">
        <f t="shared" si="146"/>
        <v>3.15</v>
      </c>
      <c r="AV738" s="284">
        <f t="shared" si="147"/>
        <v>1.85</v>
      </c>
      <c r="AW738" s="284">
        <f t="shared" si="148"/>
        <v>1.91</v>
      </c>
      <c r="AX738" s="284">
        <f t="shared" si="149"/>
        <v>3.48</v>
      </c>
      <c r="AY738" s="284">
        <f t="shared" si="150"/>
        <v>8.69</v>
      </c>
      <c r="AZ738" s="284">
        <f t="shared" si="151"/>
        <v>13.24</v>
      </c>
      <c r="BA738" s="284">
        <f t="shared" si="152"/>
        <v>1.55</v>
      </c>
      <c r="BB738" s="284">
        <f t="shared" si="153"/>
        <v>5.23</v>
      </c>
      <c r="BC738" s="284">
        <f t="shared" si="154"/>
        <v>3.2</v>
      </c>
      <c r="BD738" s="284">
        <f t="shared" si="155"/>
        <v>10.130000000000001</v>
      </c>
      <c r="BE738" s="284">
        <f t="shared" si="156"/>
        <v>4.84</v>
      </c>
      <c r="BF738" s="284">
        <f t="shared" si="157"/>
        <v>8.77</v>
      </c>
      <c r="BG738" s="284">
        <f t="shared" si="158"/>
        <v>3.93</v>
      </c>
      <c r="BH738" s="284">
        <f t="shared" si="159"/>
        <v>2.35</v>
      </c>
      <c r="BI738" s="284">
        <f t="shared" si="160"/>
        <v>7.05</v>
      </c>
      <c r="BJ738" s="284">
        <f t="shared" si="161"/>
        <v>0.76</v>
      </c>
      <c r="BK738" s="284">
        <f t="shared" si="162"/>
        <v>2.1</v>
      </c>
      <c r="BL738" s="284">
        <f t="shared" si="163"/>
        <v>9.9</v>
      </c>
    </row>
    <row r="739" spans="2:64">
      <c r="B739" s="53">
        <v>41347.145833333299</v>
      </c>
      <c r="C739" s="46">
        <v>2.64</v>
      </c>
      <c r="D739" s="46">
        <v>7.11</v>
      </c>
      <c r="E739" s="46">
        <v>4.5999999999999996</v>
      </c>
      <c r="F739" s="46">
        <v>8.26</v>
      </c>
      <c r="G739" s="46">
        <v>10.46</v>
      </c>
      <c r="H739" s="46">
        <v>5.95</v>
      </c>
      <c r="I739" s="46">
        <v>1.84</v>
      </c>
      <c r="J739" s="46">
        <v>11.92</v>
      </c>
      <c r="K739" s="46">
        <v>0.61</v>
      </c>
      <c r="L739" s="46">
        <v>0.11</v>
      </c>
      <c r="M739" s="46">
        <v>2.96</v>
      </c>
      <c r="N739" s="46">
        <v>7.28</v>
      </c>
      <c r="O739" s="46">
        <v>0.9</v>
      </c>
      <c r="P739" s="46">
        <v>3.4</v>
      </c>
      <c r="Q739" s="46">
        <v>1.89</v>
      </c>
      <c r="R739" s="46">
        <v>1.92</v>
      </c>
      <c r="S739" s="46">
        <v>4</v>
      </c>
      <c r="T739" s="46">
        <v>8.76</v>
      </c>
      <c r="U739" s="46">
        <v>13.27</v>
      </c>
      <c r="V739" s="46">
        <v>1.45</v>
      </c>
      <c r="W739" s="46">
        <v>5.29</v>
      </c>
      <c r="X739" s="46">
        <v>3.18</v>
      </c>
      <c r="Y739" s="46">
        <v>10.09</v>
      </c>
      <c r="Z739" s="46">
        <v>4.41</v>
      </c>
      <c r="AA739" s="46">
        <v>8.6300000000000008</v>
      </c>
      <c r="AB739" s="46">
        <v>3.86</v>
      </c>
      <c r="AC739" s="46">
        <v>2.34</v>
      </c>
      <c r="AD739" s="46">
        <v>6.86</v>
      </c>
      <c r="AE739" s="46">
        <v>0.77</v>
      </c>
      <c r="AF739" s="46">
        <v>2.2000000000000002</v>
      </c>
      <c r="AG739" s="46">
        <v>9.92</v>
      </c>
      <c r="AH739" s="284">
        <f t="shared" si="133"/>
        <v>2.64</v>
      </c>
      <c r="AI739" s="284">
        <f t="shared" si="134"/>
        <v>7.11</v>
      </c>
      <c r="AJ739" s="284">
        <f t="shared" si="135"/>
        <v>4.5999999999999996</v>
      </c>
      <c r="AK739" s="284">
        <f t="shared" si="136"/>
        <v>8.26</v>
      </c>
      <c r="AL739" s="284">
        <f t="shared" si="137"/>
        <v>10.46</v>
      </c>
      <c r="AM739" s="284">
        <f t="shared" si="138"/>
        <v>5.95</v>
      </c>
      <c r="AN739" s="284">
        <f t="shared" si="139"/>
        <v>1.84</v>
      </c>
      <c r="AO739" s="284">
        <f t="shared" si="140"/>
        <v>11.92</v>
      </c>
      <c r="AP739" s="284">
        <f t="shared" si="141"/>
        <v>0.61</v>
      </c>
      <c r="AQ739" s="284">
        <f t="shared" si="142"/>
        <v>0.11</v>
      </c>
      <c r="AR739" s="284">
        <f t="shared" si="143"/>
        <v>2.96</v>
      </c>
      <c r="AS739" s="284">
        <f t="shared" si="144"/>
        <v>7.28</v>
      </c>
      <c r="AT739" s="284">
        <f t="shared" si="145"/>
        <v>0.9</v>
      </c>
      <c r="AU739" s="284">
        <f t="shared" si="146"/>
        <v>3.4</v>
      </c>
      <c r="AV739" s="284">
        <f t="shared" si="147"/>
        <v>1.89</v>
      </c>
      <c r="AW739" s="284">
        <f t="shared" si="148"/>
        <v>1.92</v>
      </c>
      <c r="AX739" s="284">
        <f t="shared" si="149"/>
        <v>4</v>
      </c>
      <c r="AY739" s="284">
        <f t="shared" si="150"/>
        <v>8.76</v>
      </c>
      <c r="AZ739" s="284">
        <f t="shared" si="151"/>
        <v>13.27</v>
      </c>
      <c r="BA739" s="284">
        <f t="shared" si="152"/>
        <v>1.45</v>
      </c>
      <c r="BB739" s="284">
        <f t="shared" si="153"/>
        <v>5.29</v>
      </c>
      <c r="BC739" s="284">
        <f t="shared" si="154"/>
        <v>3.18</v>
      </c>
      <c r="BD739" s="284">
        <f t="shared" si="155"/>
        <v>10.09</v>
      </c>
      <c r="BE739" s="284">
        <f t="shared" si="156"/>
        <v>4.41</v>
      </c>
      <c r="BF739" s="284">
        <f t="shared" si="157"/>
        <v>8.6300000000000008</v>
      </c>
      <c r="BG739" s="284">
        <f t="shared" si="158"/>
        <v>3.86</v>
      </c>
      <c r="BH739" s="284">
        <f t="shared" si="159"/>
        <v>2.34</v>
      </c>
      <c r="BI739" s="284">
        <f t="shared" si="160"/>
        <v>6.86</v>
      </c>
      <c r="BJ739" s="284">
        <f t="shared" si="161"/>
        <v>0.77</v>
      </c>
      <c r="BK739" s="284">
        <f t="shared" si="162"/>
        <v>2.2000000000000002</v>
      </c>
      <c r="BL739" s="284">
        <f t="shared" si="163"/>
        <v>9.92</v>
      </c>
    </row>
    <row r="740" spans="2:64">
      <c r="B740" s="53">
        <v>41347.156249999964</v>
      </c>
      <c r="C740" s="46">
        <v>2.62</v>
      </c>
      <c r="D740" s="46">
        <v>7.29</v>
      </c>
      <c r="E740" s="46">
        <v>4.59</v>
      </c>
      <c r="F740" s="46">
        <v>8.18</v>
      </c>
      <c r="G740" s="46">
        <v>10.74</v>
      </c>
      <c r="H740" s="46">
        <v>5.88</v>
      </c>
      <c r="I740" s="46">
        <v>1.84</v>
      </c>
      <c r="J740" s="46">
        <v>11.8</v>
      </c>
      <c r="K740" s="46">
        <v>0.59</v>
      </c>
      <c r="L740" s="46">
        <v>0.11</v>
      </c>
      <c r="M740" s="46">
        <v>4.32</v>
      </c>
      <c r="N740" s="46">
        <v>7.29</v>
      </c>
      <c r="O740" s="46">
        <v>0.88</v>
      </c>
      <c r="P740" s="46">
        <v>3.27</v>
      </c>
      <c r="Q740" s="46">
        <v>1.78</v>
      </c>
      <c r="R740" s="46">
        <v>1.92</v>
      </c>
      <c r="S740" s="46">
        <v>5.37</v>
      </c>
      <c r="T740" s="46">
        <v>8.64</v>
      </c>
      <c r="U740" s="46">
        <v>13.46</v>
      </c>
      <c r="V740" s="46">
        <v>1.46</v>
      </c>
      <c r="W740" s="46">
        <v>5.29</v>
      </c>
      <c r="X740" s="46">
        <v>3.21</v>
      </c>
      <c r="Y740" s="46">
        <v>10.06</v>
      </c>
      <c r="Z740" s="46">
        <v>4.3600000000000003</v>
      </c>
      <c r="AA740" s="46">
        <v>8.7200000000000006</v>
      </c>
      <c r="AB740" s="46">
        <v>3.82</v>
      </c>
      <c r="AC740" s="46">
        <v>2.3199999999999998</v>
      </c>
      <c r="AD740" s="46">
        <v>7.08</v>
      </c>
      <c r="AE740" s="46">
        <v>0.78</v>
      </c>
      <c r="AF740" s="46">
        <v>2.19</v>
      </c>
      <c r="AG740" s="46">
        <v>9.8800000000000008</v>
      </c>
      <c r="AH740" s="284">
        <f t="shared" si="133"/>
        <v>2.62</v>
      </c>
      <c r="AI740" s="284">
        <f t="shared" si="134"/>
        <v>7.29</v>
      </c>
      <c r="AJ740" s="284">
        <f t="shared" si="135"/>
        <v>4.59</v>
      </c>
      <c r="AK740" s="284">
        <f t="shared" si="136"/>
        <v>8.18</v>
      </c>
      <c r="AL740" s="284">
        <f t="shared" si="137"/>
        <v>10.74</v>
      </c>
      <c r="AM740" s="284">
        <f t="shared" si="138"/>
        <v>5.88</v>
      </c>
      <c r="AN740" s="284">
        <f t="shared" si="139"/>
        <v>1.84</v>
      </c>
      <c r="AO740" s="284">
        <f t="shared" si="140"/>
        <v>11.8</v>
      </c>
      <c r="AP740" s="284">
        <f t="shared" si="141"/>
        <v>0.59</v>
      </c>
      <c r="AQ740" s="284">
        <f t="shared" si="142"/>
        <v>0.11</v>
      </c>
      <c r="AR740" s="284">
        <f t="shared" si="143"/>
        <v>4.32</v>
      </c>
      <c r="AS740" s="284">
        <f t="shared" si="144"/>
        <v>7.29</v>
      </c>
      <c r="AT740" s="284">
        <f t="shared" si="145"/>
        <v>0.88</v>
      </c>
      <c r="AU740" s="284">
        <f t="shared" si="146"/>
        <v>3.27</v>
      </c>
      <c r="AV740" s="284">
        <f t="shared" si="147"/>
        <v>1.78</v>
      </c>
      <c r="AW740" s="284">
        <f t="shared" si="148"/>
        <v>1.92</v>
      </c>
      <c r="AX740" s="284">
        <f t="shared" si="149"/>
        <v>5.37</v>
      </c>
      <c r="AY740" s="284">
        <f t="shared" si="150"/>
        <v>8.64</v>
      </c>
      <c r="AZ740" s="284">
        <f t="shared" si="151"/>
        <v>13.46</v>
      </c>
      <c r="BA740" s="284">
        <f t="shared" si="152"/>
        <v>1.46</v>
      </c>
      <c r="BB740" s="284">
        <f t="shared" si="153"/>
        <v>5.29</v>
      </c>
      <c r="BC740" s="284">
        <f t="shared" si="154"/>
        <v>3.21</v>
      </c>
      <c r="BD740" s="284">
        <f t="shared" si="155"/>
        <v>10.06</v>
      </c>
      <c r="BE740" s="284">
        <f t="shared" si="156"/>
        <v>4.3600000000000003</v>
      </c>
      <c r="BF740" s="284">
        <f t="shared" si="157"/>
        <v>8.7200000000000006</v>
      </c>
      <c r="BG740" s="284">
        <f t="shared" si="158"/>
        <v>3.82</v>
      </c>
      <c r="BH740" s="284">
        <f t="shared" si="159"/>
        <v>2.3199999999999998</v>
      </c>
      <c r="BI740" s="284">
        <f t="shared" si="160"/>
        <v>7.08</v>
      </c>
      <c r="BJ740" s="284">
        <f t="shared" si="161"/>
        <v>0.78</v>
      </c>
      <c r="BK740" s="284">
        <f t="shared" si="162"/>
        <v>2.19</v>
      </c>
      <c r="BL740" s="284">
        <f t="shared" si="163"/>
        <v>9.8800000000000008</v>
      </c>
    </row>
    <row r="741" spans="2:64">
      <c r="B741" s="53">
        <v>41347.166666666628</v>
      </c>
      <c r="C741" s="46">
        <v>2.62</v>
      </c>
      <c r="D741" s="46">
        <v>7.28</v>
      </c>
      <c r="E741" s="46">
        <v>4.66</v>
      </c>
      <c r="F741" s="46">
        <v>7.79</v>
      </c>
      <c r="G741" s="46">
        <v>10.67</v>
      </c>
      <c r="H741" s="46">
        <v>5.68</v>
      </c>
      <c r="I741" s="46">
        <v>1.81</v>
      </c>
      <c r="J741" s="46">
        <v>11.7</v>
      </c>
      <c r="K741" s="46">
        <v>0.57999999999999996</v>
      </c>
      <c r="L741" s="46">
        <v>0.11</v>
      </c>
      <c r="M741" s="46">
        <v>5.55</v>
      </c>
      <c r="N741" s="46">
        <v>7.37</v>
      </c>
      <c r="O741" s="46">
        <v>0.88</v>
      </c>
      <c r="P741" s="46">
        <v>3.11</v>
      </c>
      <c r="Q741" s="46">
        <v>1.57</v>
      </c>
      <c r="R741" s="46">
        <v>1.9</v>
      </c>
      <c r="S741" s="46">
        <v>5.24</v>
      </c>
      <c r="T741" s="46">
        <v>8.66</v>
      </c>
      <c r="U741" s="46">
        <v>13.23</v>
      </c>
      <c r="V741" s="46">
        <v>1.44</v>
      </c>
      <c r="W741" s="46">
        <v>5.27</v>
      </c>
      <c r="X741" s="46">
        <v>3.19</v>
      </c>
      <c r="Y741" s="46">
        <v>10.1</v>
      </c>
      <c r="Z741" s="46">
        <v>4.3499999999999996</v>
      </c>
      <c r="AA741" s="46">
        <v>8.83</v>
      </c>
      <c r="AB741" s="46">
        <v>3.55</v>
      </c>
      <c r="AC741" s="46">
        <v>2.36</v>
      </c>
      <c r="AD741" s="46">
        <v>6.92</v>
      </c>
      <c r="AE741" s="46">
        <v>0.77</v>
      </c>
      <c r="AF741" s="46">
        <v>2.21</v>
      </c>
      <c r="AG741" s="46">
        <v>9.9700000000000006</v>
      </c>
      <c r="AH741" s="284">
        <f t="shared" si="133"/>
        <v>2.62</v>
      </c>
      <c r="AI741" s="284">
        <f t="shared" si="134"/>
        <v>7.28</v>
      </c>
      <c r="AJ741" s="284">
        <f t="shared" si="135"/>
        <v>4.66</v>
      </c>
      <c r="AK741" s="284">
        <f t="shared" si="136"/>
        <v>7.79</v>
      </c>
      <c r="AL741" s="284">
        <f t="shared" si="137"/>
        <v>10.67</v>
      </c>
      <c r="AM741" s="284">
        <f t="shared" si="138"/>
        <v>5.68</v>
      </c>
      <c r="AN741" s="284">
        <f t="shared" si="139"/>
        <v>1.81</v>
      </c>
      <c r="AO741" s="284">
        <f t="shared" si="140"/>
        <v>11.7</v>
      </c>
      <c r="AP741" s="284">
        <f t="shared" si="141"/>
        <v>0.57999999999999996</v>
      </c>
      <c r="AQ741" s="284">
        <f t="shared" si="142"/>
        <v>0.11</v>
      </c>
      <c r="AR741" s="284">
        <f t="shared" si="143"/>
        <v>5.55</v>
      </c>
      <c r="AS741" s="284">
        <f t="shared" si="144"/>
        <v>7.37</v>
      </c>
      <c r="AT741" s="284">
        <f t="shared" si="145"/>
        <v>0.88</v>
      </c>
      <c r="AU741" s="284">
        <f t="shared" si="146"/>
        <v>3.11</v>
      </c>
      <c r="AV741" s="284">
        <f t="shared" si="147"/>
        <v>1.57</v>
      </c>
      <c r="AW741" s="284">
        <f t="shared" si="148"/>
        <v>1.9</v>
      </c>
      <c r="AX741" s="284">
        <f t="shared" si="149"/>
        <v>5.24</v>
      </c>
      <c r="AY741" s="284">
        <f t="shared" si="150"/>
        <v>8.66</v>
      </c>
      <c r="AZ741" s="284">
        <f t="shared" si="151"/>
        <v>13.23</v>
      </c>
      <c r="BA741" s="284">
        <f t="shared" si="152"/>
        <v>1.44</v>
      </c>
      <c r="BB741" s="284">
        <f t="shared" si="153"/>
        <v>5.27</v>
      </c>
      <c r="BC741" s="284">
        <f t="shared" si="154"/>
        <v>3.19</v>
      </c>
      <c r="BD741" s="284">
        <f t="shared" si="155"/>
        <v>10.1</v>
      </c>
      <c r="BE741" s="284">
        <f t="shared" si="156"/>
        <v>4.3499999999999996</v>
      </c>
      <c r="BF741" s="284">
        <f t="shared" si="157"/>
        <v>8.83</v>
      </c>
      <c r="BG741" s="284">
        <f t="shared" si="158"/>
        <v>3.55</v>
      </c>
      <c r="BH741" s="284">
        <f t="shared" si="159"/>
        <v>2.36</v>
      </c>
      <c r="BI741" s="284">
        <f t="shared" si="160"/>
        <v>6.92</v>
      </c>
      <c r="BJ741" s="284">
        <f t="shared" si="161"/>
        <v>0.77</v>
      </c>
      <c r="BK741" s="284">
        <f t="shared" si="162"/>
        <v>2.21</v>
      </c>
      <c r="BL741" s="284">
        <f t="shared" si="163"/>
        <v>9.9700000000000006</v>
      </c>
    </row>
    <row r="742" spans="2:64">
      <c r="B742" s="53">
        <v>41347.177083333292</v>
      </c>
      <c r="C742" s="46">
        <v>2.6</v>
      </c>
      <c r="D742" s="46">
        <v>7.12</v>
      </c>
      <c r="E742" s="46">
        <v>4.62</v>
      </c>
      <c r="F742" s="46">
        <v>8.16</v>
      </c>
      <c r="G742" s="46">
        <v>9.61</v>
      </c>
      <c r="H742" s="46">
        <v>5.66</v>
      </c>
      <c r="I742" s="46">
        <v>1.83</v>
      </c>
      <c r="J742" s="46">
        <v>11.74</v>
      </c>
      <c r="K742" s="46">
        <v>0.57999999999999996</v>
      </c>
      <c r="L742" s="46">
        <v>0.11</v>
      </c>
      <c r="M742" s="46">
        <v>5.53</v>
      </c>
      <c r="N742" s="46">
        <v>7.29</v>
      </c>
      <c r="O742" s="46">
        <v>0.86</v>
      </c>
      <c r="P742" s="46">
        <v>3.34</v>
      </c>
      <c r="Q742" s="46">
        <v>1.53</v>
      </c>
      <c r="R742" s="46">
        <v>1.89</v>
      </c>
      <c r="S742" s="46">
        <v>4.41</v>
      </c>
      <c r="T742" s="46">
        <v>8.64</v>
      </c>
      <c r="U742" s="46">
        <v>12.88</v>
      </c>
      <c r="V742" s="46">
        <v>1.45</v>
      </c>
      <c r="W742" s="46">
        <v>5.33</v>
      </c>
      <c r="X742" s="46">
        <v>3.18</v>
      </c>
      <c r="Y742" s="46">
        <v>10.14</v>
      </c>
      <c r="Z742" s="46">
        <v>4.2</v>
      </c>
      <c r="AA742" s="46">
        <v>8.77</v>
      </c>
      <c r="AB742" s="46">
        <v>3.48</v>
      </c>
      <c r="AC742" s="46">
        <v>2.3199999999999998</v>
      </c>
      <c r="AD742" s="46">
        <v>7.23</v>
      </c>
      <c r="AE742" s="46">
        <v>0.75</v>
      </c>
      <c r="AF742" s="46">
        <v>2.21</v>
      </c>
      <c r="AG742" s="46">
        <v>9.93</v>
      </c>
      <c r="AH742" s="284">
        <f t="shared" si="133"/>
        <v>2.6</v>
      </c>
      <c r="AI742" s="284">
        <f t="shared" si="134"/>
        <v>7.12</v>
      </c>
      <c r="AJ742" s="284">
        <f t="shared" si="135"/>
        <v>4.62</v>
      </c>
      <c r="AK742" s="284">
        <f t="shared" si="136"/>
        <v>8.16</v>
      </c>
      <c r="AL742" s="284">
        <f t="shared" si="137"/>
        <v>9.61</v>
      </c>
      <c r="AM742" s="284">
        <f t="shared" si="138"/>
        <v>5.66</v>
      </c>
      <c r="AN742" s="284">
        <f t="shared" si="139"/>
        <v>1.83</v>
      </c>
      <c r="AO742" s="284">
        <f t="shared" si="140"/>
        <v>11.74</v>
      </c>
      <c r="AP742" s="284">
        <f t="shared" si="141"/>
        <v>0.57999999999999996</v>
      </c>
      <c r="AQ742" s="284">
        <f t="shared" si="142"/>
        <v>0.11</v>
      </c>
      <c r="AR742" s="284">
        <f t="shared" si="143"/>
        <v>5.53</v>
      </c>
      <c r="AS742" s="284">
        <f t="shared" si="144"/>
        <v>7.29</v>
      </c>
      <c r="AT742" s="284">
        <f t="shared" si="145"/>
        <v>0.86</v>
      </c>
      <c r="AU742" s="284">
        <f t="shared" si="146"/>
        <v>3.34</v>
      </c>
      <c r="AV742" s="284">
        <f t="shared" si="147"/>
        <v>1.53</v>
      </c>
      <c r="AW742" s="284">
        <f t="shared" si="148"/>
        <v>1.89</v>
      </c>
      <c r="AX742" s="284">
        <f t="shared" si="149"/>
        <v>4.41</v>
      </c>
      <c r="AY742" s="284">
        <f t="shared" si="150"/>
        <v>8.64</v>
      </c>
      <c r="AZ742" s="284">
        <f t="shared" si="151"/>
        <v>12.88</v>
      </c>
      <c r="BA742" s="284">
        <f t="shared" si="152"/>
        <v>1.45</v>
      </c>
      <c r="BB742" s="284">
        <f t="shared" si="153"/>
        <v>5.33</v>
      </c>
      <c r="BC742" s="284">
        <f t="shared" si="154"/>
        <v>3.18</v>
      </c>
      <c r="BD742" s="284">
        <f t="shared" si="155"/>
        <v>10.14</v>
      </c>
      <c r="BE742" s="284">
        <f t="shared" si="156"/>
        <v>4.2</v>
      </c>
      <c r="BF742" s="284">
        <f t="shared" si="157"/>
        <v>8.77</v>
      </c>
      <c r="BG742" s="284">
        <f t="shared" si="158"/>
        <v>3.48</v>
      </c>
      <c r="BH742" s="284">
        <f t="shared" si="159"/>
        <v>2.3199999999999998</v>
      </c>
      <c r="BI742" s="284">
        <f t="shared" si="160"/>
        <v>7.23</v>
      </c>
      <c r="BJ742" s="284">
        <f t="shared" si="161"/>
        <v>0.75</v>
      </c>
      <c r="BK742" s="284">
        <f t="shared" si="162"/>
        <v>2.21</v>
      </c>
      <c r="BL742" s="284">
        <f t="shared" si="163"/>
        <v>9.93</v>
      </c>
    </row>
    <row r="743" spans="2:64">
      <c r="B743" s="53">
        <v>41347.187499999956</v>
      </c>
      <c r="C743" s="46">
        <v>2.57</v>
      </c>
      <c r="D743" s="46">
        <v>7.09</v>
      </c>
      <c r="E743" s="46">
        <v>4.66</v>
      </c>
      <c r="F743" s="46">
        <v>7.13</v>
      </c>
      <c r="G743" s="46">
        <v>9.75</v>
      </c>
      <c r="H743" s="46">
        <v>5.65</v>
      </c>
      <c r="I743" s="46">
        <v>1.87</v>
      </c>
      <c r="J743" s="46">
        <v>11.7</v>
      </c>
      <c r="K743" s="46">
        <v>0.59</v>
      </c>
      <c r="L743" s="46">
        <v>0.11</v>
      </c>
      <c r="M743" s="46">
        <v>4.49</v>
      </c>
      <c r="N743" s="46">
        <v>7.3</v>
      </c>
      <c r="O743" s="46">
        <v>0.87</v>
      </c>
      <c r="P743" s="46">
        <v>3.04</v>
      </c>
      <c r="Q743" s="46">
        <v>1.61</v>
      </c>
      <c r="R743" s="46">
        <v>1.88</v>
      </c>
      <c r="S743" s="46">
        <v>3.72</v>
      </c>
      <c r="T743" s="46">
        <v>8.84</v>
      </c>
      <c r="U743" s="46">
        <v>12.44</v>
      </c>
      <c r="V743" s="46">
        <v>1.44</v>
      </c>
      <c r="W743" s="46">
        <v>5.72</v>
      </c>
      <c r="X743" s="46">
        <v>3.16</v>
      </c>
      <c r="Y743" s="46">
        <v>10.11</v>
      </c>
      <c r="Z743" s="46">
        <v>4.3099999999999996</v>
      </c>
      <c r="AA743" s="46">
        <v>8.6199999999999992</v>
      </c>
      <c r="AB743" s="46">
        <v>3.39</v>
      </c>
      <c r="AC743" s="46">
        <v>2.3199999999999998</v>
      </c>
      <c r="AD743" s="46">
        <v>7.47</v>
      </c>
      <c r="AE743" s="46">
        <v>0.78</v>
      </c>
      <c r="AF743" s="46">
        <v>2.2599999999999998</v>
      </c>
      <c r="AG743" s="46">
        <v>9.9700000000000006</v>
      </c>
      <c r="AH743" s="284">
        <f t="shared" si="133"/>
        <v>2.57</v>
      </c>
      <c r="AI743" s="284">
        <f t="shared" si="134"/>
        <v>7.09</v>
      </c>
      <c r="AJ743" s="284">
        <f t="shared" si="135"/>
        <v>4.66</v>
      </c>
      <c r="AK743" s="284">
        <f t="shared" si="136"/>
        <v>7.13</v>
      </c>
      <c r="AL743" s="284">
        <f t="shared" si="137"/>
        <v>9.75</v>
      </c>
      <c r="AM743" s="284">
        <f t="shared" si="138"/>
        <v>5.65</v>
      </c>
      <c r="AN743" s="284">
        <f t="shared" si="139"/>
        <v>1.87</v>
      </c>
      <c r="AO743" s="284">
        <f t="shared" si="140"/>
        <v>11.7</v>
      </c>
      <c r="AP743" s="284">
        <f t="shared" si="141"/>
        <v>0.59</v>
      </c>
      <c r="AQ743" s="284">
        <f t="shared" si="142"/>
        <v>0.11</v>
      </c>
      <c r="AR743" s="284">
        <f t="shared" si="143"/>
        <v>4.49</v>
      </c>
      <c r="AS743" s="284">
        <f t="shared" si="144"/>
        <v>7.3</v>
      </c>
      <c r="AT743" s="284">
        <f t="shared" si="145"/>
        <v>0.87</v>
      </c>
      <c r="AU743" s="284">
        <f t="shared" si="146"/>
        <v>3.04</v>
      </c>
      <c r="AV743" s="284">
        <f t="shared" si="147"/>
        <v>1.61</v>
      </c>
      <c r="AW743" s="284">
        <f t="shared" si="148"/>
        <v>1.88</v>
      </c>
      <c r="AX743" s="284">
        <f t="shared" si="149"/>
        <v>3.72</v>
      </c>
      <c r="AY743" s="284">
        <f t="shared" si="150"/>
        <v>8.84</v>
      </c>
      <c r="AZ743" s="284">
        <f t="shared" si="151"/>
        <v>12.44</v>
      </c>
      <c r="BA743" s="284">
        <f t="shared" si="152"/>
        <v>1.44</v>
      </c>
      <c r="BB743" s="284">
        <f t="shared" si="153"/>
        <v>5.72</v>
      </c>
      <c r="BC743" s="284">
        <f t="shared" si="154"/>
        <v>3.16</v>
      </c>
      <c r="BD743" s="284">
        <f t="shared" si="155"/>
        <v>10.11</v>
      </c>
      <c r="BE743" s="284">
        <f t="shared" si="156"/>
        <v>4.3099999999999996</v>
      </c>
      <c r="BF743" s="284">
        <f t="shared" si="157"/>
        <v>8.6199999999999992</v>
      </c>
      <c r="BG743" s="284">
        <f t="shared" si="158"/>
        <v>3.39</v>
      </c>
      <c r="BH743" s="284">
        <f t="shared" si="159"/>
        <v>2.3199999999999998</v>
      </c>
      <c r="BI743" s="284">
        <f t="shared" si="160"/>
        <v>7.47</v>
      </c>
      <c r="BJ743" s="284">
        <f t="shared" si="161"/>
        <v>0.78</v>
      </c>
      <c r="BK743" s="284">
        <f t="shared" si="162"/>
        <v>2.2599999999999998</v>
      </c>
      <c r="BL743" s="284">
        <f t="shared" si="163"/>
        <v>9.9700000000000006</v>
      </c>
    </row>
    <row r="744" spans="2:64">
      <c r="B744" s="53">
        <v>41347.197916666621</v>
      </c>
      <c r="C744" s="46">
        <v>2.5499999999999998</v>
      </c>
      <c r="D744" s="46">
        <v>6.98</v>
      </c>
      <c r="E744" s="46">
        <v>4.67</v>
      </c>
      <c r="F744" s="46">
        <v>7.33</v>
      </c>
      <c r="G744" s="46">
        <v>10.64</v>
      </c>
      <c r="H744" s="46">
        <v>6</v>
      </c>
      <c r="I744" s="46">
        <v>1.87</v>
      </c>
      <c r="J744" s="46">
        <v>11.64</v>
      </c>
      <c r="K744" s="46">
        <v>0.61</v>
      </c>
      <c r="L744" s="46">
        <v>0.11</v>
      </c>
      <c r="M744" s="46">
        <v>4.58</v>
      </c>
      <c r="N744" s="46">
        <v>7.26</v>
      </c>
      <c r="O744" s="46">
        <v>0.87</v>
      </c>
      <c r="P744" s="46">
        <v>3.19</v>
      </c>
      <c r="Q744" s="46">
        <v>1.69</v>
      </c>
      <c r="R744" s="46">
        <v>1.85</v>
      </c>
      <c r="S744" s="46">
        <v>2.93</v>
      </c>
      <c r="T744" s="46">
        <v>9.0399999999999991</v>
      </c>
      <c r="U744" s="46">
        <v>12.73</v>
      </c>
      <c r="V744" s="46">
        <v>1.46</v>
      </c>
      <c r="W744" s="46">
        <v>5.93</v>
      </c>
      <c r="X744" s="46">
        <v>3.17</v>
      </c>
      <c r="Y744" s="46">
        <v>10.119999999999999</v>
      </c>
      <c r="Z744" s="46">
        <v>4.22</v>
      </c>
      <c r="AA744" s="46">
        <v>8.5399999999999991</v>
      </c>
      <c r="AB744" s="46">
        <v>3.13</v>
      </c>
      <c r="AC744" s="46">
        <v>2.3199999999999998</v>
      </c>
      <c r="AD744" s="46">
        <v>7.32</v>
      </c>
      <c r="AE744" s="46">
        <v>0.79</v>
      </c>
      <c r="AF744" s="46">
        <v>2.4300000000000002</v>
      </c>
      <c r="AG744" s="46">
        <v>9.85</v>
      </c>
      <c r="AH744" s="284">
        <f t="shared" si="133"/>
        <v>2.5499999999999998</v>
      </c>
      <c r="AI744" s="284">
        <f t="shared" si="134"/>
        <v>6.98</v>
      </c>
      <c r="AJ744" s="284">
        <f t="shared" si="135"/>
        <v>4.67</v>
      </c>
      <c r="AK744" s="284">
        <f t="shared" si="136"/>
        <v>7.33</v>
      </c>
      <c r="AL744" s="284">
        <f t="shared" si="137"/>
        <v>10.64</v>
      </c>
      <c r="AM744" s="284">
        <f t="shared" si="138"/>
        <v>6</v>
      </c>
      <c r="AN744" s="284">
        <f t="shared" si="139"/>
        <v>1.87</v>
      </c>
      <c r="AO744" s="284">
        <f t="shared" si="140"/>
        <v>11.64</v>
      </c>
      <c r="AP744" s="284">
        <f t="shared" si="141"/>
        <v>0.61</v>
      </c>
      <c r="AQ744" s="284">
        <f t="shared" si="142"/>
        <v>0.11</v>
      </c>
      <c r="AR744" s="284">
        <f t="shared" si="143"/>
        <v>4.58</v>
      </c>
      <c r="AS744" s="284">
        <f t="shared" si="144"/>
        <v>7.26</v>
      </c>
      <c r="AT744" s="284">
        <f t="shared" si="145"/>
        <v>0.87</v>
      </c>
      <c r="AU744" s="284">
        <f t="shared" si="146"/>
        <v>3.19</v>
      </c>
      <c r="AV744" s="284">
        <f t="shared" si="147"/>
        <v>1.69</v>
      </c>
      <c r="AW744" s="284">
        <f t="shared" si="148"/>
        <v>1.85</v>
      </c>
      <c r="AX744" s="284">
        <f t="shared" si="149"/>
        <v>2.93</v>
      </c>
      <c r="AY744" s="284">
        <f t="shared" si="150"/>
        <v>9.0399999999999991</v>
      </c>
      <c r="AZ744" s="284">
        <f t="shared" si="151"/>
        <v>12.73</v>
      </c>
      <c r="BA744" s="284">
        <f t="shared" si="152"/>
        <v>1.46</v>
      </c>
      <c r="BB744" s="284">
        <f t="shared" si="153"/>
        <v>5.93</v>
      </c>
      <c r="BC744" s="284">
        <f t="shared" si="154"/>
        <v>3.17</v>
      </c>
      <c r="BD744" s="284">
        <f t="shared" si="155"/>
        <v>10.119999999999999</v>
      </c>
      <c r="BE744" s="284">
        <f t="shared" si="156"/>
        <v>4.22</v>
      </c>
      <c r="BF744" s="284">
        <f t="shared" si="157"/>
        <v>8.5399999999999991</v>
      </c>
      <c r="BG744" s="284">
        <f t="shared" si="158"/>
        <v>3.13</v>
      </c>
      <c r="BH744" s="284">
        <f t="shared" si="159"/>
        <v>2.3199999999999998</v>
      </c>
      <c r="BI744" s="284">
        <f t="shared" si="160"/>
        <v>7.32</v>
      </c>
      <c r="BJ744" s="284">
        <f t="shared" si="161"/>
        <v>0.79</v>
      </c>
      <c r="BK744" s="284">
        <f t="shared" si="162"/>
        <v>2.4300000000000002</v>
      </c>
      <c r="BL744" s="284">
        <f t="shared" si="163"/>
        <v>9.85</v>
      </c>
    </row>
    <row r="745" spans="2:64">
      <c r="B745" s="53">
        <v>41347.208333333285</v>
      </c>
      <c r="C745" s="46">
        <v>2.56</v>
      </c>
      <c r="D745" s="46">
        <v>6.9</v>
      </c>
      <c r="E745" s="46">
        <v>4.71</v>
      </c>
      <c r="F745" s="46">
        <v>7.89</v>
      </c>
      <c r="G745" s="46">
        <v>10.63</v>
      </c>
      <c r="H745" s="46">
        <v>5.86</v>
      </c>
      <c r="I745" s="46">
        <v>1.87</v>
      </c>
      <c r="J745" s="46">
        <v>11.7</v>
      </c>
      <c r="K745" s="46">
        <v>0.6</v>
      </c>
      <c r="L745" s="46">
        <v>0.11</v>
      </c>
      <c r="M745" s="46">
        <v>2.63</v>
      </c>
      <c r="N745" s="46">
        <v>7.42</v>
      </c>
      <c r="O745" s="46">
        <v>0.85</v>
      </c>
      <c r="P745" s="46">
        <v>3.13</v>
      </c>
      <c r="Q745" s="46">
        <v>1.74</v>
      </c>
      <c r="R745" s="46">
        <v>1.86</v>
      </c>
      <c r="S745" s="46">
        <v>2.92</v>
      </c>
      <c r="T745" s="46">
        <v>8.83</v>
      </c>
      <c r="U745" s="46">
        <v>13.04</v>
      </c>
      <c r="V745" s="46">
        <v>1.46</v>
      </c>
      <c r="W745" s="46">
        <v>6.25</v>
      </c>
      <c r="X745" s="46">
        <v>3.19</v>
      </c>
      <c r="Y745" s="46">
        <v>10.119999999999999</v>
      </c>
      <c r="Z745" s="46">
        <v>4.22</v>
      </c>
      <c r="AA745" s="46">
        <v>8.4600000000000009</v>
      </c>
      <c r="AB745" s="46">
        <v>2.97</v>
      </c>
      <c r="AC745" s="46">
        <v>2.29</v>
      </c>
      <c r="AD745" s="46">
        <v>7.06</v>
      </c>
      <c r="AE745" s="46">
        <v>0.78</v>
      </c>
      <c r="AF745" s="46">
        <v>2.46</v>
      </c>
      <c r="AG745" s="46">
        <v>9.85</v>
      </c>
      <c r="AH745" s="284">
        <f t="shared" si="133"/>
        <v>2.56</v>
      </c>
      <c r="AI745" s="284">
        <f t="shared" si="134"/>
        <v>6.9</v>
      </c>
      <c r="AJ745" s="284">
        <f t="shared" si="135"/>
        <v>4.71</v>
      </c>
      <c r="AK745" s="284">
        <f t="shared" si="136"/>
        <v>7.89</v>
      </c>
      <c r="AL745" s="284">
        <f t="shared" si="137"/>
        <v>10.63</v>
      </c>
      <c r="AM745" s="284">
        <f t="shared" si="138"/>
        <v>5.86</v>
      </c>
      <c r="AN745" s="284">
        <f t="shared" si="139"/>
        <v>1.87</v>
      </c>
      <c r="AO745" s="284">
        <f t="shared" si="140"/>
        <v>11.7</v>
      </c>
      <c r="AP745" s="284">
        <f t="shared" si="141"/>
        <v>0.6</v>
      </c>
      <c r="AQ745" s="284">
        <f t="shared" si="142"/>
        <v>0.11</v>
      </c>
      <c r="AR745" s="284">
        <f t="shared" si="143"/>
        <v>2.63</v>
      </c>
      <c r="AS745" s="284">
        <f t="shared" si="144"/>
        <v>7.42</v>
      </c>
      <c r="AT745" s="284">
        <f t="shared" si="145"/>
        <v>0.85</v>
      </c>
      <c r="AU745" s="284">
        <f t="shared" si="146"/>
        <v>3.13</v>
      </c>
      <c r="AV745" s="284">
        <f t="shared" si="147"/>
        <v>1.74</v>
      </c>
      <c r="AW745" s="284">
        <f t="shared" si="148"/>
        <v>1.86</v>
      </c>
      <c r="AX745" s="284">
        <f t="shared" si="149"/>
        <v>2.92</v>
      </c>
      <c r="AY745" s="284">
        <f t="shared" si="150"/>
        <v>8.83</v>
      </c>
      <c r="AZ745" s="284">
        <f t="shared" si="151"/>
        <v>13.04</v>
      </c>
      <c r="BA745" s="284">
        <f t="shared" si="152"/>
        <v>1.46</v>
      </c>
      <c r="BB745" s="284">
        <f t="shared" si="153"/>
        <v>6.25</v>
      </c>
      <c r="BC745" s="284">
        <f t="shared" si="154"/>
        <v>3.19</v>
      </c>
      <c r="BD745" s="284">
        <f t="shared" si="155"/>
        <v>10.119999999999999</v>
      </c>
      <c r="BE745" s="284">
        <f t="shared" si="156"/>
        <v>4.22</v>
      </c>
      <c r="BF745" s="284">
        <f t="shared" si="157"/>
        <v>8.4600000000000009</v>
      </c>
      <c r="BG745" s="284">
        <f t="shared" si="158"/>
        <v>2.97</v>
      </c>
      <c r="BH745" s="284">
        <f t="shared" si="159"/>
        <v>2.29</v>
      </c>
      <c r="BI745" s="284">
        <f t="shared" si="160"/>
        <v>7.06</v>
      </c>
      <c r="BJ745" s="284">
        <f t="shared" si="161"/>
        <v>0.78</v>
      </c>
      <c r="BK745" s="284">
        <f t="shared" si="162"/>
        <v>2.46</v>
      </c>
      <c r="BL745" s="284">
        <f t="shared" si="163"/>
        <v>9.85</v>
      </c>
    </row>
    <row r="746" spans="2:64">
      <c r="B746" s="53">
        <v>41347.218749999949</v>
      </c>
      <c r="C746" s="46">
        <v>2.57</v>
      </c>
      <c r="D746" s="46">
        <v>6.74</v>
      </c>
      <c r="E746" s="46">
        <v>4.6900000000000004</v>
      </c>
      <c r="F746" s="46">
        <v>7.05</v>
      </c>
      <c r="G746" s="46">
        <v>10.43</v>
      </c>
      <c r="H746" s="46">
        <v>5.65</v>
      </c>
      <c r="I746" s="46">
        <v>1.88</v>
      </c>
      <c r="J746" s="46">
        <v>11.71</v>
      </c>
      <c r="K746" s="46">
        <v>0.64</v>
      </c>
      <c r="L746" s="46">
        <v>0.11</v>
      </c>
      <c r="M746" s="46">
        <v>2.11</v>
      </c>
      <c r="N746" s="46">
        <v>7.23</v>
      </c>
      <c r="O746" s="46">
        <v>0.85</v>
      </c>
      <c r="P746" s="46">
        <v>3.06</v>
      </c>
      <c r="Q746" s="46">
        <v>1.61</v>
      </c>
      <c r="R746" s="46">
        <v>1.83</v>
      </c>
      <c r="S746" s="46">
        <v>4.0199999999999996</v>
      </c>
      <c r="T746" s="46">
        <v>8.65</v>
      </c>
      <c r="U746" s="46">
        <v>12.64</v>
      </c>
      <c r="V746" s="46">
        <v>1.45</v>
      </c>
      <c r="W746" s="46">
        <v>5.54</v>
      </c>
      <c r="X746" s="46">
        <v>3.09</v>
      </c>
      <c r="Y746" s="46">
        <v>10.1</v>
      </c>
      <c r="Z746" s="46">
        <v>4.25</v>
      </c>
      <c r="AA746" s="46">
        <v>8.5299999999999994</v>
      </c>
      <c r="AB746" s="46">
        <v>2.87</v>
      </c>
      <c r="AC746" s="46">
        <v>2.25</v>
      </c>
      <c r="AD746" s="46">
        <v>7.25</v>
      </c>
      <c r="AE746" s="46">
        <v>0.8</v>
      </c>
      <c r="AF746" s="46">
        <v>2.7</v>
      </c>
      <c r="AG746" s="46">
        <v>10.029999999999999</v>
      </c>
      <c r="AH746" s="284">
        <f t="shared" si="133"/>
        <v>2.57</v>
      </c>
      <c r="AI746" s="284">
        <f t="shared" si="134"/>
        <v>6.74</v>
      </c>
      <c r="AJ746" s="284">
        <f t="shared" si="135"/>
        <v>4.6900000000000004</v>
      </c>
      <c r="AK746" s="284">
        <f t="shared" si="136"/>
        <v>7.05</v>
      </c>
      <c r="AL746" s="284">
        <f t="shared" si="137"/>
        <v>10.43</v>
      </c>
      <c r="AM746" s="284">
        <f t="shared" si="138"/>
        <v>5.65</v>
      </c>
      <c r="AN746" s="284">
        <f t="shared" si="139"/>
        <v>1.88</v>
      </c>
      <c r="AO746" s="284">
        <f t="shared" si="140"/>
        <v>11.71</v>
      </c>
      <c r="AP746" s="284">
        <f t="shared" si="141"/>
        <v>0.64</v>
      </c>
      <c r="AQ746" s="284">
        <f t="shared" si="142"/>
        <v>0.11</v>
      </c>
      <c r="AR746" s="284">
        <f t="shared" si="143"/>
        <v>2.11</v>
      </c>
      <c r="AS746" s="284">
        <f t="shared" si="144"/>
        <v>7.23</v>
      </c>
      <c r="AT746" s="284">
        <f t="shared" si="145"/>
        <v>0.85</v>
      </c>
      <c r="AU746" s="284">
        <f t="shared" si="146"/>
        <v>3.06</v>
      </c>
      <c r="AV746" s="284">
        <f t="shared" si="147"/>
        <v>1.61</v>
      </c>
      <c r="AW746" s="284">
        <f t="shared" si="148"/>
        <v>1.83</v>
      </c>
      <c r="AX746" s="284">
        <f t="shared" si="149"/>
        <v>4.0199999999999996</v>
      </c>
      <c r="AY746" s="284">
        <f t="shared" si="150"/>
        <v>8.65</v>
      </c>
      <c r="AZ746" s="284">
        <f t="shared" si="151"/>
        <v>12.64</v>
      </c>
      <c r="BA746" s="284">
        <f t="shared" si="152"/>
        <v>1.45</v>
      </c>
      <c r="BB746" s="284">
        <f t="shared" si="153"/>
        <v>5.54</v>
      </c>
      <c r="BC746" s="284">
        <f t="shared" si="154"/>
        <v>3.09</v>
      </c>
      <c r="BD746" s="284">
        <f t="shared" si="155"/>
        <v>10.1</v>
      </c>
      <c r="BE746" s="284">
        <f t="shared" si="156"/>
        <v>4.25</v>
      </c>
      <c r="BF746" s="284">
        <f t="shared" si="157"/>
        <v>8.5299999999999994</v>
      </c>
      <c r="BG746" s="284">
        <f t="shared" si="158"/>
        <v>2.87</v>
      </c>
      <c r="BH746" s="284">
        <f t="shared" si="159"/>
        <v>2.25</v>
      </c>
      <c r="BI746" s="284">
        <f t="shared" si="160"/>
        <v>7.25</v>
      </c>
      <c r="BJ746" s="284">
        <f t="shared" si="161"/>
        <v>0.8</v>
      </c>
      <c r="BK746" s="284">
        <f t="shared" si="162"/>
        <v>2.7</v>
      </c>
      <c r="BL746" s="284">
        <f t="shared" si="163"/>
        <v>10.029999999999999</v>
      </c>
    </row>
    <row r="747" spans="2:64">
      <c r="B747" s="53">
        <v>41347.229166666613</v>
      </c>
      <c r="C747" s="46">
        <v>2.6</v>
      </c>
      <c r="D747" s="46">
        <v>6.75</v>
      </c>
      <c r="E747" s="46">
        <v>4.74</v>
      </c>
      <c r="F747" s="46">
        <v>7.08</v>
      </c>
      <c r="G747" s="46">
        <v>10.220000000000001</v>
      </c>
      <c r="H747" s="46">
        <v>5.71</v>
      </c>
      <c r="I747" s="46">
        <v>1.87</v>
      </c>
      <c r="J747" s="46">
        <v>11.55</v>
      </c>
      <c r="K747" s="46">
        <v>0.6</v>
      </c>
      <c r="L747" s="46">
        <v>0.11</v>
      </c>
      <c r="M747" s="46">
        <v>1.49</v>
      </c>
      <c r="N747" s="46">
        <v>7.34</v>
      </c>
      <c r="O747" s="46">
        <v>0.84</v>
      </c>
      <c r="P747" s="46">
        <v>3.48</v>
      </c>
      <c r="Q747" s="46">
        <v>1.34</v>
      </c>
      <c r="R747" s="46">
        <v>1.85</v>
      </c>
      <c r="S747" s="46">
        <v>3.98</v>
      </c>
      <c r="T747" s="46">
        <v>8.6</v>
      </c>
      <c r="U747" s="46">
        <v>12.59</v>
      </c>
      <c r="V747" s="46">
        <v>1.4</v>
      </c>
      <c r="W747" s="46">
        <v>5.34</v>
      </c>
      <c r="X747" s="46">
        <v>3.12</v>
      </c>
      <c r="Y747" s="46">
        <v>10.1</v>
      </c>
      <c r="Z747" s="46">
        <v>4.3</v>
      </c>
      <c r="AA747" s="46">
        <v>8.23</v>
      </c>
      <c r="AB747" s="46">
        <v>2.88</v>
      </c>
      <c r="AC747" s="46">
        <v>2.2599999999999998</v>
      </c>
      <c r="AD747" s="46">
        <v>7.64</v>
      </c>
      <c r="AE747" s="46">
        <v>0.82</v>
      </c>
      <c r="AF747" s="46">
        <v>3.87</v>
      </c>
      <c r="AG747" s="46">
        <v>10.06</v>
      </c>
      <c r="AH747" s="284">
        <f t="shared" si="133"/>
        <v>2.6</v>
      </c>
      <c r="AI747" s="284">
        <f t="shared" si="134"/>
        <v>6.75</v>
      </c>
      <c r="AJ747" s="284">
        <f t="shared" si="135"/>
        <v>4.74</v>
      </c>
      <c r="AK747" s="284">
        <f t="shared" si="136"/>
        <v>7.08</v>
      </c>
      <c r="AL747" s="284">
        <f t="shared" si="137"/>
        <v>10.220000000000001</v>
      </c>
      <c r="AM747" s="284">
        <f t="shared" si="138"/>
        <v>5.71</v>
      </c>
      <c r="AN747" s="284">
        <f t="shared" si="139"/>
        <v>1.87</v>
      </c>
      <c r="AO747" s="284">
        <f t="shared" si="140"/>
        <v>11.55</v>
      </c>
      <c r="AP747" s="284">
        <f t="shared" si="141"/>
        <v>0.6</v>
      </c>
      <c r="AQ747" s="284">
        <f t="shared" si="142"/>
        <v>0.11</v>
      </c>
      <c r="AR747" s="284">
        <f t="shared" si="143"/>
        <v>1.49</v>
      </c>
      <c r="AS747" s="284">
        <f t="shared" si="144"/>
        <v>7.34</v>
      </c>
      <c r="AT747" s="284">
        <f t="shared" si="145"/>
        <v>0.84</v>
      </c>
      <c r="AU747" s="284">
        <f t="shared" si="146"/>
        <v>3.48</v>
      </c>
      <c r="AV747" s="284">
        <f t="shared" si="147"/>
        <v>1.34</v>
      </c>
      <c r="AW747" s="284">
        <f t="shared" si="148"/>
        <v>1.85</v>
      </c>
      <c r="AX747" s="284">
        <f t="shared" si="149"/>
        <v>3.98</v>
      </c>
      <c r="AY747" s="284">
        <f t="shared" si="150"/>
        <v>8.6</v>
      </c>
      <c r="AZ747" s="284">
        <f t="shared" si="151"/>
        <v>12.59</v>
      </c>
      <c r="BA747" s="284">
        <f t="shared" si="152"/>
        <v>1.4</v>
      </c>
      <c r="BB747" s="284">
        <f t="shared" si="153"/>
        <v>5.34</v>
      </c>
      <c r="BC747" s="284">
        <f t="shared" si="154"/>
        <v>3.12</v>
      </c>
      <c r="BD747" s="284">
        <f t="shared" si="155"/>
        <v>10.1</v>
      </c>
      <c r="BE747" s="284">
        <f t="shared" si="156"/>
        <v>4.3</v>
      </c>
      <c r="BF747" s="284">
        <f t="shared" si="157"/>
        <v>8.23</v>
      </c>
      <c r="BG747" s="284">
        <f t="shared" si="158"/>
        <v>2.88</v>
      </c>
      <c r="BH747" s="284">
        <f t="shared" si="159"/>
        <v>2.2599999999999998</v>
      </c>
      <c r="BI747" s="284">
        <f t="shared" si="160"/>
        <v>7.64</v>
      </c>
      <c r="BJ747" s="284">
        <f t="shared" si="161"/>
        <v>0.82</v>
      </c>
      <c r="BK747" s="284">
        <f t="shared" si="162"/>
        <v>3.87</v>
      </c>
      <c r="BL747" s="284">
        <f t="shared" si="163"/>
        <v>10.06</v>
      </c>
    </row>
    <row r="748" spans="2:64">
      <c r="B748" s="53">
        <v>41347.239583333278</v>
      </c>
      <c r="C748" s="46">
        <v>2.61</v>
      </c>
      <c r="D748" s="46">
        <v>6.87</v>
      </c>
      <c r="E748" s="46">
        <v>4.63</v>
      </c>
      <c r="F748" s="46">
        <v>7.07</v>
      </c>
      <c r="G748" s="46">
        <v>9.39</v>
      </c>
      <c r="H748" s="46">
        <v>5.56</v>
      </c>
      <c r="I748" s="46">
        <v>1.87</v>
      </c>
      <c r="J748" s="46">
        <v>11.59</v>
      </c>
      <c r="K748" s="46">
        <v>0.57999999999999996</v>
      </c>
      <c r="L748" s="46">
        <v>0.1</v>
      </c>
      <c r="M748" s="46">
        <v>1.29</v>
      </c>
      <c r="N748" s="46">
        <v>7.41</v>
      </c>
      <c r="O748" s="46">
        <v>0.86</v>
      </c>
      <c r="P748" s="46">
        <v>3.2</v>
      </c>
      <c r="Q748" s="46">
        <v>1.45</v>
      </c>
      <c r="R748" s="46">
        <v>1.85</v>
      </c>
      <c r="S748" s="46">
        <v>4.05</v>
      </c>
      <c r="T748" s="46">
        <v>8.3699999999999992</v>
      </c>
      <c r="U748" s="46">
        <v>11.66</v>
      </c>
      <c r="V748" s="46">
        <v>1.4</v>
      </c>
      <c r="W748" s="46">
        <v>5.35</v>
      </c>
      <c r="X748" s="46">
        <v>3.22</v>
      </c>
      <c r="Y748" s="46">
        <v>10.119999999999999</v>
      </c>
      <c r="Z748" s="46">
        <v>4.34</v>
      </c>
      <c r="AA748" s="46">
        <v>8.08</v>
      </c>
      <c r="AB748" s="46">
        <v>2.9</v>
      </c>
      <c r="AC748" s="46">
        <v>2.2799999999999998</v>
      </c>
      <c r="AD748" s="46">
        <v>7.29</v>
      </c>
      <c r="AE748" s="46">
        <v>0.87</v>
      </c>
      <c r="AF748" s="46">
        <v>5.3</v>
      </c>
      <c r="AG748" s="46">
        <v>10.119999999999999</v>
      </c>
      <c r="AH748" s="284">
        <f t="shared" si="133"/>
        <v>2.61</v>
      </c>
      <c r="AI748" s="284">
        <f t="shared" si="134"/>
        <v>6.87</v>
      </c>
      <c r="AJ748" s="284">
        <f t="shared" si="135"/>
        <v>4.63</v>
      </c>
      <c r="AK748" s="284">
        <f t="shared" si="136"/>
        <v>7.07</v>
      </c>
      <c r="AL748" s="284">
        <f t="shared" si="137"/>
        <v>9.39</v>
      </c>
      <c r="AM748" s="284">
        <f t="shared" si="138"/>
        <v>5.56</v>
      </c>
      <c r="AN748" s="284">
        <f t="shared" si="139"/>
        <v>1.87</v>
      </c>
      <c r="AO748" s="284">
        <f t="shared" si="140"/>
        <v>11.59</v>
      </c>
      <c r="AP748" s="284">
        <f t="shared" si="141"/>
        <v>0.57999999999999996</v>
      </c>
      <c r="AQ748" s="284">
        <f t="shared" si="142"/>
        <v>0.1</v>
      </c>
      <c r="AR748" s="284">
        <f t="shared" si="143"/>
        <v>1.29</v>
      </c>
      <c r="AS748" s="284">
        <f t="shared" si="144"/>
        <v>7.41</v>
      </c>
      <c r="AT748" s="284">
        <f t="shared" si="145"/>
        <v>0.86</v>
      </c>
      <c r="AU748" s="284">
        <f t="shared" si="146"/>
        <v>3.2</v>
      </c>
      <c r="AV748" s="284">
        <f t="shared" si="147"/>
        <v>1.45</v>
      </c>
      <c r="AW748" s="284">
        <f t="shared" si="148"/>
        <v>1.85</v>
      </c>
      <c r="AX748" s="284">
        <f t="shared" si="149"/>
        <v>4.05</v>
      </c>
      <c r="AY748" s="284">
        <f t="shared" si="150"/>
        <v>8.3699999999999992</v>
      </c>
      <c r="AZ748" s="284">
        <f t="shared" si="151"/>
        <v>11.66</v>
      </c>
      <c r="BA748" s="284">
        <f t="shared" si="152"/>
        <v>1.4</v>
      </c>
      <c r="BB748" s="284">
        <f t="shared" si="153"/>
        <v>5.35</v>
      </c>
      <c r="BC748" s="284">
        <f t="shared" si="154"/>
        <v>3.22</v>
      </c>
      <c r="BD748" s="284">
        <f t="shared" si="155"/>
        <v>10.119999999999999</v>
      </c>
      <c r="BE748" s="284">
        <f t="shared" si="156"/>
        <v>4.34</v>
      </c>
      <c r="BF748" s="284">
        <f t="shared" si="157"/>
        <v>8.08</v>
      </c>
      <c r="BG748" s="284">
        <f t="shared" si="158"/>
        <v>2.9</v>
      </c>
      <c r="BH748" s="284">
        <f t="shared" si="159"/>
        <v>2.2799999999999998</v>
      </c>
      <c r="BI748" s="284">
        <f t="shared" si="160"/>
        <v>7.29</v>
      </c>
      <c r="BJ748" s="284">
        <f t="shared" si="161"/>
        <v>0.87</v>
      </c>
      <c r="BK748" s="284">
        <f t="shared" si="162"/>
        <v>5.3</v>
      </c>
      <c r="BL748" s="284">
        <f t="shared" si="163"/>
        <v>10.119999999999999</v>
      </c>
    </row>
    <row r="749" spans="2:64">
      <c r="B749" s="53">
        <v>41347.249999999942</v>
      </c>
      <c r="C749" s="46">
        <v>2.6</v>
      </c>
      <c r="D749" s="46">
        <v>6.74</v>
      </c>
      <c r="E749" s="46">
        <v>4.5599999999999996</v>
      </c>
      <c r="F749" s="46">
        <v>7.19</v>
      </c>
      <c r="G749" s="46">
        <v>9.64</v>
      </c>
      <c r="H749" s="46">
        <v>5.43</v>
      </c>
      <c r="I749" s="46">
        <v>1.84</v>
      </c>
      <c r="J749" s="46">
        <v>11.42</v>
      </c>
      <c r="K749" s="46">
        <v>0.6</v>
      </c>
      <c r="L749" s="46">
        <v>0.1</v>
      </c>
      <c r="M749" s="46">
        <v>1.2</v>
      </c>
      <c r="N749" s="46">
        <v>7.53</v>
      </c>
      <c r="O749" s="46">
        <v>0.85</v>
      </c>
      <c r="P749" s="46">
        <v>3.23</v>
      </c>
      <c r="Q749" s="46">
        <v>1.56</v>
      </c>
      <c r="R749" s="46">
        <v>1.9</v>
      </c>
      <c r="S749" s="46">
        <v>2.68</v>
      </c>
      <c r="T749" s="46">
        <v>7.87</v>
      </c>
      <c r="U749" s="46">
        <v>11.03</v>
      </c>
      <c r="V749" s="46">
        <v>1.39</v>
      </c>
      <c r="W749" s="46">
        <v>6.31</v>
      </c>
      <c r="X749" s="46">
        <v>3.32</v>
      </c>
      <c r="Y749" s="46">
        <v>10.15</v>
      </c>
      <c r="Z749" s="46">
        <v>4.2699999999999996</v>
      </c>
      <c r="AA749" s="46">
        <v>7.79</v>
      </c>
      <c r="AB749" s="46">
        <v>2.9</v>
      </c>
      <c r="AC749" s="46">
        <v>2.2999999999999998</v>
      </c>
      <c r="AD749" s="46">
        <v>7.09</v>
      </c>
      <c r="AE749" s="46">
        <v>0.88</v>
      </c>
      <c r="AF749" s="46">
        <v>6.17</v>
      </c>
      <c r="AG749" s="46">
        <v>10.119999999999999</v>
      </c>
      <c r="AH749" s="284">
        <f t="shared" si="133"/>
        <v>2.6</v>
      </c>
      <c r="AI749" s="284">
        <f t="shared" si="134"/>
        <v>6.74</v>
      </c>
      <c r="AJ749" s="284">
        <f t="shared" si="135"/>
        <v>4.5599999999999996</v>
      </c>
      <c r="AK749" s="284">
        <f t="shared" si="136"/>
        <v>7.19</v>
      </c>
      <c r="AL749" s="284">
        <f t="shared" si="137"/>
        <v>9.64</v>
      </c>
      <c r="AM749" s="284">
        <f t="shared" si="138"/>
        <v>5.43</v>
      </c>
      <c r="AN749" s="284">
        <f t="shared" si="139"/>
        <v>1.84</v>
      </c>
      <c r="AO749" s="284">
        <f t="shared" si="140"/>
        <v>11.42</v>
      </c>
      <c r="AP749" s="284">
        <f t="shared" si="141"/>
        <v>0.6</v>
      </c>
      <c r="AQ749" s="284">
        <f t="shared" si="142"/>
        <v>0.1</v>
      </c>
      <c r="AR749" s="284">
        <f t="shared" si="143"/>
        <v>1.2</v>
      </c>
      <c r="AS749" s="284">
        <f t="shared" si="144"/>
        <v>7.53</v>
      </c>
      <c r="AT749" s="284">
        <f t="shared" si="145"/>
        <v>0.85</v>
      </c>
      <c r="AU749" s="284">
        <f t="shared" si="146"/>
        <v>3.23</v>
      </c>
      <c r="AV749" s="284">
        <f t="shared" si="147"/>
        <v>1.56</v>
      </c>
      <c r="AW749" s="284">
        <f t="shared" si="148"/>
        <v>1.9</v>
      </c>
      <c r="AX749" s="284">
        <f t="shared" si="149"/>
        <v>2.68</v>
      </c>
      <c r="AY749" s="284">
        <f t="shared" si="150"/>
        <v>7.87</v>
      </c>
      <c r="AZ749" s="284">
        <f t="shared" si="151"/>
        <v>11.03</v>
      </c>
      <c r="BA749" s="284">
        <f t="shared" si="152"/>
        <v>1.39</v>
      </c>
      <c r="BB749" s="284">
        <f t="shared" si="153"/>
        <v>6.31</v>
      </c>
      <c r="BC749" s="284">
        <f t="shared" si="154"/>
        <v>3.32</v>
      </c>
      <c r="BD749" s="284">
        <f t="shared" si="155"/>
        <v>10.15</v>
      </c>
      <c r="BE749" s="284">
        <f t="shared" si="156"/>
        <v>4.2699999999999996</v>
      </c>
      <c r="BF749" s="284">
        <f t="shared" si="157"/>
        <v>7.79</v>
      </c>
      <c r="BG749" s="284">
        <f t="shared" si="158"/>
        <v>2.9</v>
      </c>
      <c r="BH749" s="284">
        <f t="shared" si="159"/>
        <v>2.2999999999999998</v>
      </c>
      <c r="BI749" s="284">
        <f t="shared" si="160"/>
        <v>7.09</v>
      </c>
      <c r="BJ749" s="284">
        <f t="shared" si="161"/>
        <v>0.88</v>
      </c>
      <c r="BK749" s="284">
        <f t="shared" si="162"/>
        <v>6.17</v>
      </c>
      <c r="BL749" s="284">
        <f t="shared" si="163"/>
        <v>10.119999999999999</v>
      </c>
    </row>
    <row r="750" spans="2:64">
      <c r="B750" s="53">
        <v>41347.260416666606</v>
      </c>
      <c r="C750" s="46">
        <v>2.64</v>
      </c>
      <c r="D750" s="46">
        <v>6.53</v>
      </c>
      <c r="E750" s="46">
        <v>4.49</v>
      </c>
      <c r="F750" s="46">
        <v>7.18</v>
      </c>
      <c r="G750" s="46">
        <v>9.9499999999999993</v>
      </c>
      <c r="H750" s="46">
        <v>5.39</v>
      </c>
      <c r="I750" s="46">
        <v>1.85</v>
      </c>
      <c r="J750" s="46">
        <v>11.47</v>
      </c>
      <c r="K750" s="46">
        <v>0.57999999999999996</v>
      </c>
      <c r="L750" s="46">
        <v>0.1</v>
      </c>
      <c r="M750" s="46">
        <v>0.83</v>
      </c>
      <c r="N750" s="46">
        <v>7.86</v>
      </c>
      <c r="O750" s="46">
        <v>0.83</v>
      </c>
      <c r="P750" s="46">
        <v>3.26</v>
      </c>
      <c r="Q750" s="46">
        <v>1.62</v>
      </c>
      <c r="R750" s="46">
        <v>2.1</v>
      </c>
      <c r="S750" s="46">
        <v>4.4400000000000004</v>
      </c>
      <c r="T750" s="46">
        <v>7.46</v>
      </c>
      <c r="U750" s="46">
        <v>10.78</v>
      </c>
      <c r="V750" s="46">
        <v>1.37</v>
      </c>
      <c r="W750" s="46">
        <v>6.72</v>
      </c>
      <c r="X750" s="46">
        <v>3.33</v>
      </c>
      <c r="Y750" s="46">
        <v>10.119999999999999</v>
      </c>
      <c r="Z750" s="46">
        <v>4.4000000000000004</v>
      </c>
      <c r="AA750" s="46">
        <v>7.45</v>
      </c>
      <c r="AB750" s="46">
        <v>2.9</v>
      </c>
      <c r="AC750" s="46">
        <v>2.2799999999999998</v>
      </c>
      <c r="AD750" s="46">
        <v>7.47</v>
      </c>
      <c r="AE750" s="46">
        <v>0.88</v>
      </c>
      <c r="AF750" s="46">
        <v>8.5299999999999994</v>
      </c>
      <c r="AG750" s="46">
        <v>10.14</v>
      </c>
      <c r="AH750" s="284">
        <f t="shared" si="133"/>
        <v>2.64</v>
      </c>
      <c r="AI750" s="284">
        <f t="shared" si="134"/>
        <v>6.53</v>
      </c>
      <c r="AJ750" s="284">
        <f t="shared" si="135"/>
        <v>4.49</v>
      </c>
      <c r="AK750" s="284">
        <f t="shared" si="136"/>
        <v>7.18</v>
      </c>
      <c r="AL750" s="284">
        <f t="shared" si="137"/>
        <v>9.9499999999999993</v>
      </c>
      <c r="AM750" s="284">
        <f t="shared" si="138"/>
        <v>5.39</v>
      </c>
      <c r="AN750" s="284">
        <f t="shared" si="139"/>
        <v>1.85</v>
      </c>
      <c r="AO750" s="284">
        <f t="shared" si="140"/>
        <v>11.47</v>
      </c>
      <c r="AP750" s="284">
        <f t="shared" si="141"/>
        <v>0.57999999999999996</v>
      </c>
      <c r="AQ750" s="284">
        <f t="shared" si="142"/>
        <v>0.1</v>
      </c>
      <c r="AR750" s="284">
        <f t="shared" si="143"/>
        <v>0.83</v>
      </c>
      <c r="AS750" s="284">
        <f t="shared" si="144"/>
        <v>7.86</v>
      </c>
      <c r="AT750" s="284">
        <f t="shared" si="145"/>
        <v>0.83</v>
      </c>
      <c r="AU750" s="284">
        <f t="shared" si="146"/>
        <v>3.26</v>
      </c>
      <c r="AV750" s="284">
        <f t="shared" si="147"/>
        <v>1.62</v>
      </c>
      <c r="AW750" s="284">
        <f t="shared" si="148"/>
        <v>2.1</v>
      </c>
      <c r="AX750" s="284">
        <f t="shared" si="149"/>
        <v>4.4400000000000004</v>
      </c>
      <c r="AY750" s="284">
        <f t="shared" si="150"/>
        <v>7.46</v>
      </c>
      <c r="AZ750" s="284">
        <f t="shared" si="151"/>
        <v>10.78</v>
      </c>
      <c r="BA750" s="284">
        <f t="shared" si="152"/>
        <v>1.37</v>
      </c>
      <c r="BB750" s="284">
        <f t="shared" si="153"/>
        <v>6.72</v>
      </c>
      <c r="BC750" s="284">
        <f t="shared" si="154"/>
        <v>3.33</v>
      </c>
      <c r="BD750" s="284">
        <f t="shared" si="155"/>
        <v>10.119999999999999</v>
      </c>
      <c r="BE750" s="284">
        <f t="shared" si="156"/>
        <v>4.4000000000000004</v>
      </c>
      <c r="BF750" s="284">
        <f t="shared" si="157"/>
        <v>7.45</v>
      </c>
      <c r="BG750" s="284">
        <f t="shared" si="158"/>
        <v>2.9</v>
      </c>
      <c r="BH750" s="284">
        <f t="shared" si="159"/>
        <v>2.2799999999999998</v>
      </c>
      <c r="BI750" s="284">
        <f t="shared" si="160"/>
        <v>7.47</v>
      </c>
      <c r="BJ750" s="284">
        <f t="shared" si="161"/>
        <v>0.88</v>
      </c>
      <c r="BK750" s="284">
        <f t="shared" si="162"/>
        <v>8.5299999999999994</v>
      </c>
      <c r="BL750" s="284">
        <f t="shared" si="163"/>
        <v>10.14</v>
      </c>
    </row>
    <row r="751" spans="2:64">
      <c r="B751" s="53">
        <v>41347.27083333327</v>
      </c>
      <c r="C751" s="46">
        <v>2.9</v>
      </c>
      <c r="D751" s="46">
        <v>6.54</v>
      </c>
      <c r="E751" s="46">
        <v>4.41</v>
      </c>
      <c r="F751" s="46">
        <v>6.47</v>
      </c>
      <c r="G751" s="46">
        <v>9.44</v>
      </c>
      <c r="H751" s="46">
        <v>5.35</v>
      </c>
      <c r="I751" s="46">
        <v>1.84</v>
      </c>
      <c r="J751" s="46">
        <v>11.37</v>
      </c>
      <c r="K751" s="46">
        <v>0.51</v>
      </c>
      <c r="L751" s="46">
        <v>0.1</v>
      </c>
      <c r="M751" s="46">
        <v>0.79</v>
      </c>
      <c r="N751" s="46">
        <v>8.32</v>
      </c>
      <c r="O751" s="46">
        <v>0.88</v>
      </c>
      <c r="P751" s="46">
        <v>3.17</v>
      </c>
      <c r="Q751" s="46">
        <v>1.45</v>
      </c>
      <c r="R751" s="46">
        <v>2.1</v>
      </c>
      <c r="S751" s="46">
        <v>4.8600000000000003</v>
      </c>
      <c r="T751" s="46">
        <v>7.49</v>
      </c>
      <c r="U751" s="46">
        <v>10.11</v>
      </c>
      <c r="V751" s="46">
        <v>1.38</v>
      </c>
      <c r="W751" s="46">
        <v>7</v>
      </c>
      <c r="X751" s="46">
        <v>3.51</v>
      </c>
      <c r="Y751" s="46">
        <v>10.14</v>
      </c>
      <c r="Z751" s="46">
        <v>4.8099999999999996</v>
      </c>
      <c r="AA751" s="46">
        <v>7.76</v>
      </c>
      <c r="AB751" s="46">
        <v>2.83</v>
      </c>
      <c r="AC751" s="46">
        <v>2.35</v>
      </c>
      <c r="AD751" s="46">
        <v>7.19</v>
      </c>
      <c r="AE751" s="46">
        <v>0.89</v>
      </c>
      <c r="AF751" s="46">
        <v>9.8800000000000008</v>
      </c>
      <c r="AG751" s="46">
        <v>10.11</v>
      </c>
      <c r="AH751" s="284">
        <f t="shared" si="133"/>
        <v>2.9</v>
      </c>
      <c r="AI751" s="284">
        <f t="shared" si="134"/>
        <v>6.54</v>
      </c>
      <c r="AJ751" s="284">
        <f t="shared" si="135"/>
        <v>4.41</v>
      </c>
      <c r="AK751" s="284">
        <f t="shared" si="136"/>
        <v>6.47</v>
      </c>
      <c r="AL751" s="284">
        <f t="shared" si="137"/>
        <v>9.44</v>
      </c>
      <c r="AM751" s="284">
        <f t="shared" si="138"/>
        <v>5.35</v>
      </c>
      <c r="AN751" s="284">
        <f t="shared" si="139"/>
        <v>1.84</v>
      </c>
      <c r="AO751" s="284">
        <f t="shared" si="140"/>
        <v>11.37</v>
      </c>
      <c r="AP751" s="284">
        <f t="shared" si="141"/>
        <v>0.51</v>
      </c>
      <c r="AQ751" s="284">
        <f t="shared" si="142"/>
        <v>0.1</v>
      </c>
      <c r="AR751" s="284">
        <f t="shared" si="143"/>
        <v>0.79</v>
      </c>
      <c r="AS751" s="284">
        <f t="shared" si="144"/>
        <v>8.32</v>
      </c>
      <c r="AT751" s="284">
        <f t="shared" si="145"/>
        <v>0.88</v>
      </c>
      <c r="AU751" s="284">
        <f t="shared" si="146"/>
        <v>3.17</v>
      </c>
      <c r="AV751" s="284">
        <f t="shared" si="147"/>
        <v>1.45</v>
      </c>
      <c r="AW751" s="284">
        <f t="shared" si="148"/>
        <v>2.1</v>
      </c>
      <c r="AX751" s="284">
        <f t="shared" si="149"/>
        <v>4.8600000000000003</v>
      </c>
      <c r="AY751" s="284">
        <f t="shared" si="150"/>
        <v>7.49</v>
      </c>
      <c r="AZ751" s="284">
        <f t="shared" si="151"/>
        <v>10.11</v>
      </c>
      <c r="BA751" s="284">
        <f t="shared" si="152"/>
        <v>1.38</v>
      </c>
      <c r="BB751" s="284">
        <f t="shared" si="153"/>
        <v>7</v>
      </c>
      <c r="BC751" s="284">
        <f t="shared" si="154"/>
        <v>3.51</v>
      </c>
      <c r="BD751" s="284">
        <f t="shared" si="155"/>
        <v>10.14</v>
      </c>
      <c r="BE751" s="284">
        <f t="shared" si="156"/>
        <v>4.8099999999999996</v>
      </c>
      <c r="BF751" s="284">
        <f t="shared" si="157"/>
        <v>7.76</v>
      </c>
      <c r="BG751" s="284">
        <f t="shared" si="158"/>
        <v>2.83</v>
      </c>
      <c r="BH751" s="284">
        <f t="shared" si="159"/>
        <v>2.35</v>
      </c>
      <c r="BI751" s="284">
        <f t="shared" si="160"/>
        <v>7.19</v>
      </c>
      <c r="BJ751" s="284">
        <f t="shared" si="161"/>
        <v>0.89</v>
      </c>
      <c r="BK751" s="284">
        <f t="shared" si="162"/>
        <v>9.8800000000000008</v>
      </c>
      <c r="BL751" s="284">
        <f t="shared" si="163"/>
        <v>10.11</v>
      </c>
    </row>
    <row r="752" spans="2:64">
      <c r="B752" s="53">
        <v>41347.281249999935</v>
      </c>
      <c r="C752" s="46">
        <v>3.01</v>
      </c>
      <c r="D752" s="46">
        <v>6.54</v>
      </c>
      <c r="E752" s="46">
        <v>4.32</v>
      </c>
      <c r="F752" s="46">
        <v>6.07</v>
      </c>
      <c r="G752" s="46">
        <v>9.0399999999999991</v>
      </c>
      <c r="H752" s="46">
        <v>5.3</v>
      </c>
      <c r="I752" s="46">
        <v>1.82</v>
      </c>
      <c r="J752" s="46">
        <v>11.66</v>
      </c>
      <c r="K752" s="46">
        <v>0.49</v>
      </c>
      <c r="L752" s="46">
        <v>0.1</v>
      </c>
      <c r="M752" s="46">
        <v>0.8</v>
      </c>
      <c r="N752" s="46">
        <v>8.5399999999999991</v>
      </c>
      <c r="O752" s="46">
        <v>0.88</v>
      </c>
      <c r="P752" s="46">
        <v>3.42</v>
      </c>
      <c r="Q752" s="46">
        <v>1.46</v>
      </c>
      <c r="R752" s="46">
        <v>2.13</v>
      </c>
      <c r="S752" s="46">
        <v>4.41</v>
      </c>
      <c r="T752" s="46">
        <v>7.4</v>
      </c>
      <c r="U752" s="46">
        <v>9.67</v>
      </c>
      <c r="V752" s="46">
        <v>1.36</v>
      </c>
      <c r="W752" s="46">
        <v>7.02</v>
      </c>
      <c r="X752" s="46">
        <v>3.7</v>
      </c>
      <c r="Y752" s="46">
        <v>10.119999999999999</v>
      </c>
      <c r="Z752" s="46">
        <v>4.9400000000000004</v>
      </c>
      <c r="AA752" s="46">
        <v>7.81</v>
      </c>
      <c r="AB752" s="46">
        <v>2.75</v>
      </c>
      <c r="AC752" s="46">
        <v>2.4300000000000002</v>
      </c>
      <c r="AD752" s="46">
        <v>7.3</v>
      </c>
      <c r="AE752" s="46">
        <v>0.92</v>
      </c>
      <c r="AF752" s="46">
        <v>11.3</v>
      </c>
      <c r="AG752" s="46">
        <v>9.9700000000000006</v>
      </c>
      <c r="AH752" s="284">
        <f t="shared" si="133"/>
        <v>3.01</v>
      </c>
      <c r="AI752" s="284">
        <f t="shared" si="134"/>
        <v>6.54</v>
      </c>
      <c r="AJ752" s="284">
        <f t="shared" si="135"/>
        <v>4.32</v>
      </c>
      <c r="AK752" s="284">
        <f t="shared" si="136"/>
        <v>6.07</v>
      </c>
      <c r="AL752" s="284">
        <f t="shared" si="137"/>
        <v>9.0399999999999991</v>
      </c>
      <c r="AM752" s="284">
        <f t="shared" si="138"/>
        <v>5.3</v>
      </c>
      <c r="AN752" s="284">
        <f t="shared" si="139"/>
        <v>1.82</v>
      </c>
      <c r="AO752" s="284">
        <f t="shared" si="140"/>
        <v>11.66</v>
      </c>
      <c r="AP752" s="284">
        <f t="shared" si="141"/>
        <v>0.49</v>
      </c>
      <c r="AQ752" s="284">
        <f t="shared" si="142"/>
        <v>0.1</v>
      </c>
      <c r="AR752" s="284">
        <f t="shared" si="143"/>
        <v>0.8</v>
      </c>
      <c r="AS752" s="284">
        <f t="shared" si="144"/>
        <v>8.5399999999999991</v>
      </c>
      <c r="AT752" s="284">
        <f t="shared" si="145"/>
        <v>0.88</v>
      </c>
      <c r="AU752" s="284">
        <f t="shared" si="146"/>
        <v>3.42</v>
      </c>
      <c r="AV752" s="284">
        <f t="shared" si="147"/>
        <v>1.46</v>
      </c>
      <c r="AW752" s="284">
        <f t="shared" si="148"/>
        <v>2.13</v>
      </c>
      <c r="AX752" s="284">
        <f t="shared" si="149"/>
        <v>4.41</v>
      </c>
      <c r="AY752" s="284">
        <f t="shared" si="150"/>
        <v>7.4</v>
      </c>
      <c r="AZ752" s="284">
        <f t="shared" si="151"/>
        <v>9.67</v>
      </c>
      <c r="BA752" s="284">
        <f t="shared" si="152"/>
        <v>1.36</v>
      </c>
      <c r="BB752" s="284">
        <f t="shared" si="153"/>
        <v>7.02</v>
      </c>
      <c r="BC752" s="284">
        <f t="shared" si="154"/>
        <v>3.7</v>
      </c>
      <c r="BD752" s="284">
        <f t="shared" si="155"/>
        <v>10.119999999999999</v>
      </c>
      <c r="BE752" s="284">
        <f t="shared" si="156"/>
        <v>4.9400000000000004</v>
      </c>
      <c r="BF752" s="284">
        <f t="shared" si="157"/>
        <v>7.81</v>
      </c>
      <c r="BG752" s="284">
        <f t="shared" si="158"/>
        <v>2.75</v>
      </c>
      <c r="BH752" s="284">
        <f t="shared" si="159"/>
        <v>2.4300000000000002</v>
      </c>
      <c r="BI752" s="284">
        <f t="shared" si="160"/>
        <v>7.3</v>
      </c>
      <c r="BJ752" s="284">
        <f t="shared" si="161"/>
        <v>0.92</v>
      </c>
      <c r="BK752" s="284">
        <f t="shared" si="162"/>
        <v>11.3</v>
      </c>
      <c r="BL752" s="284">
        <f t="shared" si="163"/>
        <v>9.9700000000000006</v>
      </c>
    </row>
    <row r="753" spans="2:64">
      <c r="B753" s="53">
        <v>41347.291666666599</v>
      </c>
      <c r="C753" s="46">
        <v>3.03</v>
      </c>
      <c r="D753" s="46">
        <v>6.5</v>
      </c>
      <c r="E753" s="46">
        <v>4.2699999999999996</v>
      </c>
      <c r="F753" s="46">
        <v>6.99</v>
      </c>
      <c r="G753" s="46">
        <v>8.84</v>
      </c>
      <c r="H753" s="46">
        <v>5.23</v>
      </c>
      <c r="I753" s="46">
        <v>1.84</v>
      </c>
      <c r="J753" s="46">
        <v>11.77</v>
      </c>
      <c r="K753" s="46">
        <v>0.49</v>
      </c>
      <c r="L753" s="46">
        <v>0.1</v>
      </c>
      <c r="M753" s="46">
        <v>0.79</v>
      </c>
      <c r="N753" s="46">
        <v>8.76</v>
      </c>
      <c r="O753" s="46">
        <v>0.89</v>
      </c>
      <c r="P753" s="46">
        <v>3.4</v>
      </c>
      <c r="Q753" s="46">
        <v>1.47</v>
      </c>
      <c r="R753" s="46">
        <v>2.15</v>
      </c>
      <c r="S753" s="46">
        <v>3.4</v>
      </c>
      <c r="T753" s="46">
        <v>7.29</v>
      </c>
      <c r="U753" s="46">
        <v>9.2200000000000006</v>
      </c>
      <c r="V753" s="46">
        <v>1.31</v>
      </c>
      <c r="W753" s="46">
        <v>5.76</v>
      </c>
      <c r="X753" s="46">
        <v>3.72</v>
      </c>
      <c r="Y753" s="46">
        <v>10.14</v>
      </c>
      <c r="Z753" s="46">
        <v>4.8899999999999997</v>
      </c>
      <c r="AA753" s="46">
        <v>7.91</v>
      </c>
      <c r="AB753" s="46">
        <v>2.67</v>
      </c>
      <c r="AC753" s="46">
        <v>2.42</v>
      </c>
      <c r="AD753" s="46">
        <v>7.37</v>
      </c>
      <c r="AE753" s="46">
        <v>1</v>
      </c>
      <c r="AF753" s="46">
        <v>12.06</v>
      </c>
      <c r="AG753" s="46">
        <v>9.7100000000000009</v>
      </c>
      <c r="AH753" s="284">
        <f t="shared" si="133"/>
        <v>3.03</v>
      </c>
      <c r="AI753" s="284">
        <f t="shared" si="134"/>
        <v>6.5</v>
      </c>
      <c r="AJ753" s="284">
        <f t="shared" si="135"/>
        <v>4.2699999999999996</v>
      </c>
      <c r="AK753" s="284">
        <f t="shared" si="136"/>
        <v>6.99</v>
      </c>
      <c r="AL753" s="284">
        <f t="shared" si="137"/>
        <v>8.84</v>
      </c>
      <c r="AM753" s="284">
        <f t="shared" si="138"/>
        <v>5.23</v>
      </c>
      <c r="AN753" s="284">
        <f t="shared" si="139"/>
        <v>1.84</v>
      </c>
      <c r="AO753" s="284">
        <f t="shared" si="140"/>
        <v>11.77</v>
      </c>
      <c r="AP753" s="284">
        <f t="shared" si="141"/>
        <v>0.49</v>
      </c>
      <c r="AQ753" s="284">
        <f t="shared" si="142"/>
        <v>0.1</v>
      </c>
      <c r="AR753" s="284">
        <f t="shared" si="143"/>
        <v>0.79</v>
      </c>
      <c r="AS753" s="284">
        <f t="shared" si="144"/>
        <v>8.76</v>
      </c>
      <c r="AT753" s="284">
        <f t="shared" si="145"/>
        <v>0.89</v>
      </c>
      <c r="AU753" s="284">
        <f t="shared" si="146"/>
        <v>3.4</v>
      </c>
      <c r="AV753" s="284">
        <f t="shared" si="147"/>
        <v>1.47</v>
      </c>
      <c r="AW753" s="284">
        <f t="shared" si="148"/>
        <v>2.15</v>
      </c>
      <c r="AX753" s="284">
        <f t="shared" si="149"/>
        <v>3.4</v>
      </c>
      <c r="AY753" s="284">
        <f t="shared" si="150"/>
        <v>7.29</v>
      </c>
      <c r="AZ753" s="284">
        <f t="shared" si="151"/>
        <v>9.2200000000000006</v>
      </c>
      <c r="BA753" s="284">
        <f t="shared" si="152"/>
        <v>1.31</v>
      </c>
      <c r="BB753" s="284">
        <f t="shared" si="153"/>
        <v>5.76</v>
      </c>
      <c r="BC753" s="284">
        <f t="shared" si="154"/>
        <v>3.72</v>
      </c>
      <c r="BD753" s="284">
        <f t="shared" si="155"/>
        <v>10.14</v>
      </c>
      <c r="BE753" s="284">
        <f t="shared" si="156"/>
        <v>4.8899999999999997</v>
      </c>
      <c r="BF753" s="284">
        <f t="shared" si="157"/>
        <v>7.91</v>
      </c>
      <c r="BG753" s="284">
        <f t="shared" si="158"/>
        <v>2.67</v>
      </c>
      <c r="BH753" s="284">
        <f t="shared" si="159"/>
        <v>2.42</v>
      </c>
      <c r="BI753" s="284">
        <f t="shared" si="160"/>
        <v>7.37</v>
      </c>
      <c r="BJ753" s="284">
        <f t="shared" si="161"/>
        <v>1</v>
      </c>
      <c r="BK753" s="284">
        <f t="shared" si="162"/>
        <v>12.06</v>
      </c>
      <c r="BL753" s="284">
        <f t="shared" si="163"/>
        <v>9.7100000000000009</v>
      </c>
    </row>
    <row r="754" spans="2:64">
      <c r="B754" s="53">
        <v>41347.302083333263</v>
      </c>
      <c r="C754" s="46">
        <v>3.18</v>
      </c>
      <c r="D754" s="46">
        <v>6.54</v>
      </c>
      <c r="E754" s="46">
        <v>4.32</v>
      </c>
      <c r="F754" s="46">
        <v>6.96</v>
      </c>
      <c r="G754" s="46">
        <v>7.17</v>
      </c>
      <c r="H754" s="46">
        <v>5.2</v>
      </c>
      <c r="I754" s="46">
        <v>1.81</v>
      </c>
      <c r="J754" s="46">
        <v>11.61</v>
      </c>
      <c r="K754" s="46">
        <v>0.44</v>
      </c>
      <c r="L754" s="46">
        <v>0.1</v>
      </c>
      <c r="M754" s="46">
        <v>0.78</v>
      </c>
      <c r="N754" s="46">
        <v>8.9700000000000006</v>
      </c>
      <c r="O754" s="46">
        <v>0.93</v>
      </c>
      <c r="P754" s="46">
        <v>3.22</v>
      </c>
      <c r="Q754" s="46">
        <v>1.4</v>
      </c>
      <c r="R754" s="46">
        <v>2.2000000000000002</v>
      </c>
      <c r="S754" s="46">
        <v>2.25</v>
      </c>
      <c r="T754" s="46">
        <v>7.24</v>
      </c>
      <c r="U754" s="46">
        <v>9.1999999999999993</v>
      </c>
      <c r="V754" s="46">
        <v>1.27</v>
      </c>
      <c r="W754" s="46">
        <v>5.34</v>
      </c>
      <c r="X754" s="46">
        <v>3.79</v>
      </c>
      <c r="Y754" s="46">
        <v>10.130000000000001</v>
      </c>
      <c r="Z754" s="46">
        <v>4.66</v>
      </c>
      <c r="AA754" s="46">
        <v>7.9</v>
      </c>
      <c r="AB754" s="46">
        <v>2.64</v>
      </c>
      <c r="AC754" s="46">
        <v>2.41</v>
      </c>
      <c r="AD754" s="46">
        <v>7.15</v>
      </c>
      <c r="AE754" s="46">
        <v>1.03</v>
      </c>
      <c r="AF754" s="46">
        <v>12.68</v>
      </c>
      <c r="AG754" s="46">
        <v>9.7100000000000009</v>
      </c>
      <c r="AH754" s="284">
        <f t="shared" si="133"/>
        <v>3.18</v>
      </c>
      <c r="AI754" s="284">
        <f t="shared" si="134"/>
        <v>6.54</v>
      </c>
      <c r="AJ754" s="284">
        <f t="shared" si="135"/>
        <v>4.32</v>
      </c>
      <c r="AK754" s="284">
        <f t="shared" si="136"/>
        <v>6.96</v>
      </c>
      <c r="AL754" s="284">
        <f t="shared" si="137"/>
        <v>7.17</v>
      </c>
      <c r="AM754" s="284">
        <f t="shared" si="138"/>
        <v>5.2</v>
      </c>
      <c r="AN754" s="284">
        <f t="shared" si="139"/>
        <v>1.81</v>
      </c>
      <c r="AO754" s="284">
        <f t="shared" si="140"/>
        <v>11.61</v>
      </c>
      <c r="AP754" s="284">
        <f t="shared" si="141"/>
        <v>0.44</v>
      </c>
      <c r="AQ754" s="284">
        <f t="shared" si="142"/>
        <v>0.1</v>
      </c>
      <c r="AR754" s="284">
        <f t="shared" si="143"/>
        <v>0.78</v>
      </c>
      <c r="AS754" s="284">
        <f t="shared" si="144"/>
        <v>8.9700000000000006</v>
      </c>
      <c r="AT754" s="284">
        <f t="shared" si="145"/>
        <v>0.93</v>
      </c>
      <c r="AU754" s="284">
        <f t="shared" si="146"/>
        <v>3.22</v>
      </c>
      <c r="AV754" s="284">
        <f t="shared" si="147"/>
        <v>1.4</v>
      </c>
      <c r="AW754" s="284">
        <f t="shared" si="148"/>
        <v>2.2000000000000002</v>
      </c>
      <c r="AX754" s="284">
        <f t="shared" si="149"/>
        <v>2.25</v>
      </c>
      <c r="AY754" s="284">
        <f t="shared" si="150"/>
        <v>7.24</v>
      </c>
      <c r="AZ754" s="284">
        <f t="shared" si="151"/>
        <v>9.1999999999999993</v>
      </c>
      <c r="BA754" s="284">
        <f t="shared" si="152"/>
        <v>1.27</v>
      </c>
      <c r="BB754" s="284">
        <f t="shared" si="153"/>
        <v>5.34</v>
      </c>
      <c r="BC754" s="284">
        <f t="shared" si="154"/>
        <v>3.79</v>
      </c>
      <c r="BD754" s="284">
        <f t="shared" si="155"/>
        <v>10.130000000000001</v>
      </c>
      <c r="BE754" s="284">
        <f t="shared" si="156"/>
        <v>4.66</v>
      </c>
      <c r="BF754" s="284">
        <f t="shared" si="157"/>
        <v>7.9</v>
      </c>
      <c r="BG754" s="284">
        <f t="shared" si="158"/>
        <v>2.64</v>
      </c>
      <c r="BH754" s="284">
        <f t="shared" si="159"/>
        <v>2.41</v>
      </c>
      <c r="BI754" s="284">
        <f t="shared" si="160"/>
        <v>7.15</v>
      </c>
      <c r="BJ754" s="284">
        <f t="shared" si="161"/>
        <v>1.03</v>
      </c>
      <c r="BK754" s="284">
        <f t="shared" si="162"/>
        <v>12.68</v>
      </c>
      <c r="BL754" s="284">
        <f t="shared" si="163"/>
        <v>9.7100000000000009</v>
      </c>
    </row>
    <row r="755" spans="2:64">
      <c r="B755" s="53">
        <v>41347.312499999927</v>
      </c>
      <c r="C755" s="46">
        <v>3.47</v>
      </c>
      <c r="D755" s="46">
        <v>6.47</v>
      </c>
      <c r="E755" s="46">
        <v>4.37</v>
      </c>
      <c r="F755" s="46">
        <v>7.34</v>
      </c>
      <c r="G755" s="46">
        <v>7.14</v>
      </c>
      <c r="H755" s="46">
        <v>4.99</v>
      </c>
      <c r="I755" s="46">
        <v>1.76</v>
      </c>
      <c r="J755" s="46">
        <v>11.4</v>
      </c>
      <c r="K755" s="46">
        <v>0.42</v>
      </c>
      <c r="L755" s="46">
        <v>0.1</v>
      </c>
      <c r="M755" s="46">
        <v>0.78</v>
      </c>
      <c r="N755" s="46">
        <v>9.33</v>
      </c>
      <c r="O755" s="46">
        <v>1.05</v>
      </c>
      <c r="P755" s="46">
        <v>2.94</v>
      </c>
      <c r="Q755" s="46">
        <v>1.44</v>
      </c>
      <c r="R755" s="46">
        <v>2.2200000000000002</v>
      </c>
      <c r="S755" s="46">
        <v>2.78</v>
      </c>
      <c r="T755" s="46">
        <v>7.07</v>
      </c>
      <c r="U755" s="46">
        <v>8.82</v>
      </c>
      <c r="V755" s="46">
        <v>1.19</v>
      </c>
      <c r="W755" s="46">
        <v>5.35</v>
      </c>
      <c r="X755" s="46">
        <v>3.97</v>
      </c>
      <c r="Y755" s="46">
        <v>10.15</v>
      </c>
      <c r="Z755" s="46">
        <v>4.67</v>
      </c>
      <c r="AA755" s="46">
        <v>8.08</v>
      </c>
      <c r="AB755" s="46">
        <v>2.86</v>
      </c>
      <c r="AC755" s="46">
        <v>2.44</v>
      </c>
      <c r="AD755" s="46">
        <v>6.54</v>
      </c>
      <c r="AE755" s="46">
        <v>1.1399999999999999</v>
      </c>
      <c r="AF755" s="46">
        <v>13.5</v>
      </c>
      <c r="AG755" s="46">
        <v>9.9700000000000006</v>
      </c>
      <c r="AH755" s="284">
        <f t="shared" si="133"/>
        <v>3.47</v>
      </c>
      <c r="AI755" s="284">
        <f t="shared" si="134"/>
        <v>6.47</v>
      </c>
      <c r="AJ755" s="284">
        <f t="shared" si="135"/>
        <v>4.37</v>
      </c>
      <c r="AK755" s="284">
        <f t="shared" si="136"/>
        <v>7.34</v>
      </c>
      <c r="AL755" s="284">
        <f t="shared" si="137"/>
        <v>7.14</v>
      </c>
      <c r="AM755" s="284">
        <f t="shared" si="138"/>
        <v>4.99</v>
      </c>
      <c r="AN755" s="284">
        <f t="shared" si="139"/>
        <v>1.76</v>
      </c>
      <c r="AO755" s="284">
        <f t="shared" si="140"/>
        <v>11.4</v>
      </c>
      <c r="AP755" s="284">
        <f t="shared" si="141"/>
        <v>0.42</v>
      </c>
      <c r="AQ755" s="284">
        <f t="shared" si="142"/>
        <v>0.1</v>
      </c>
      <c r="AR755" s="284">
        <f t="shared" si="143"/>
        <v>0.78</v>
      </c>
      <c r="AS755" s="284">
        <f t="shared" si="144"/>
        <v>9.33</v>
      </c>
      <c r="AT755" s="284">
        <f t="shared" si="145"/>
        <v>1.05</v>
      </c>
      <c r="AU755" s="284">
        <f t="shared" si="146"/>
        <v>2.94</v>
      </c>
      <c r="AV755" s="284">
        <f t="shared" si="147"/>
        <v>1.44</v>
      </c>
      <c r="AW755" s="284">
        <f t="shared" si="148"/>
        <v>2.2200000000000002</v>
      </c>
      <c r="AX755" s="284">
        <f t="shared" si="149"/>
        <v>2.78</v>
      </c>
      <c r="AY755" s="284">
        <f t="shared" si="150"/>
        <v>7.07</v>
      </c>
      <c r="AZ755" s="284">
        <f t="shared" si="151"/>
        <v>8.82</v>
      </c>
      <c r="BA755" s="284">
        <f t="shared" si="152"/>
        <v>1.19</v>
      </c>
      <c r="BB755" s="284">
        <f t="shared" si="153"/>
        <v>5.35</v>
      </c>
      <c r="BC755" s="284">
        <f t="shared" si="154"/>
        <v>3.97</v>
      </c>
      <c r="BD755" s="284">
        <f t="shared" si="155"/>
        <v>10.15</v>
      </c>
      <c r="BE755" s="284">
        <f t="shared" si="156"/>
        <v>4.67</v>
      </c>
      <c r="BF755" s="284">
        <f t="shared" si="157"/>
        <v>8.08</v>
      </c>
      <c r="BG755" s="284">
        <f t="shared" si="158"/>
        <v>2.86</v>
      </c>
      <c r="BH755" s="284">
        <f t="shared" si="159"/>
        <v>2.44</v>
      </c>
      <c r="BI755" s="284">
        <f t="shared" si="160"/>
        <v>6.54</v>
      </c>
      <c r="BJ755" s="284">
        <f t="shared" si="161"/>
        <v>1.1399999999999999</v>
      </c>
      <c r="BK755" s="284">
        <f t="shared" si="162"/>
        <v>13.5</v>
      </c>
      <c r="BL755" s="284">
        <f t="shared" si="163"/>
        <v>9.9700000000000006</v>
      </c>
    </row>
    <row r="756" spans="2:64">
      <c r="B756" s="53">
        <v>41347.322916666591</v>
      </c>
      <c r="C756" s="46">
        <v>3.65</v>
      </c>
      <c r="D756" s="46">
        <v>6.4</v>
      </c>
      <c r="E756" s="46">
        <v>4.42</v>
      </c>
      <c r="F756" s="46">
        <v>6.39</v>
      </c>
      <c r="G756" s="46">
        <v>7.96</v>
      </c>
      <c r="H756" s="46">
        <v>4.97</v>
      </c>
      <c r="I756" s="46">
        <v>1.77</v>
      </c>
      <c r="J756" s="46">
        <v>11.37</v>
      </c>
      <c r="K756" s="46">
        <v>0.43</v>
      </c>
      <c r="L756" s="46">
        <v>0.19</v>
      </c>
      <c r="M756" s="46">
        <v>0.77</v>
      </c>
      <c r="N756" s="46">
        <v>9.74</v>
      </c>
      <c r="O756" s="46">
        <v>1.1200000000000001</v>
      </c>
      <c r="P756" s="46">
        <v>3.43</v>
      </c>
      <c r="Q756" s="46">
        <v>1.39</v>
      </c>
      <c r="R756" s="46">
        <v>2.2999999999999998</v>
      </c>
      <c r="S756" s="46">
        <v>2.79</v>
      </c>
      <c r="T756" s="46">
        <v>7.2</v>
      </c>
      <c r="U756" s="46">
        <v>8.81</v>
      </c>
      <c r="V756" s="46">
        <v>1.24</v>
      </c>
      <c r="W756" s="46">
        <v>5.32</v>
      </c>
      <c r="X756" s="46">
        <v>4.0199999999999996</v>
      </c>
      <c r="Y756" s="46">
        <v>10.15</v>
      </c>
      <c r="Z756" s="46">
        <v>4.66</v>
      </c>
      <c r="AA756" s="46">
        <v>8.2799999999999994</v>
      </c>
      <c r="AB756" s="46">
        <v>3</v>
      </c>
      <c r="AC756" s="46">
        <v>2.6</v>
      </c>
      <c r="AD756" s="46">
        <v>6.51</v>
      </c>
      <c r="AE756" s="46">
        <v>1.27</v>
      </c>
      <c r="AF756" s="46">
        <v>13.61</v>
      </c>
      <c r="AG756" s="46">
        <v>9.18</v>
      </c>
      <c r="AH756" s="284">
        <f t="shared" si="133"/>
        <v>3.65</v>
      </c>
      <c r="AI756" s="284">
        <f t="shared" si="134"/>
        <v>6.4</v>
      </c>
      <c r="AJ756" s="284">
        <f t="shared" si="135"/>
        <v>4.42</v>
      </c>
      <c r="AK756" s="284">
        <f t="shared" si="136"/>
        <v>6.39</v>
      </c>
      <c r="AL756" s="284">
        <f t="shared" si="137"/>
        <v>7.96</v>
      </c>
      <c r="AM756" s="284">
        <f t="shared" si="138"/>
        <v>4.97</v>
      </c>
      <c r="AN756" s="284">
        <f t="shared" si="139"/>
        <v>1.77</v>
      </c>
      <c r="AO756" s="284">
        <f t="shared" si="140"/>
        <v>11.37</v>
      </c>
      <c r="AP756" s="284">
        <f t="shared" si="141"/>
        <v>0.43</v>
      </c>
      <c r="AQ756" s="284">
        <f t="shared" si="142"/>
        <v>0.19</v>
      </c>
      <c r="AR756" s="284">
        <f t="shared" si="143"/>
        <v>0.77</v>
      </c>
      <c r="AS756" s="284">
        <f t="shared" si="144"/>
        <v>9.74</v>
      </c>
      <c r="AT756" s="284">
        <f t="shared" si="145"/>
        <v>1.1200000000000001</v>
      </c>
      <c r="AU756" s="284">
        <f t="shared" si="146"/>
        <v>3.43</v>
      </c>
      <c r="AV756" s="284">
        <f t="shared" si="147"/>
        <v>1.39</v>
      </c>
      <c r="AW756" s="284">
        <f t="shared" si="148"/>
        <v>2.2999999999999998</v>
      </c>
      <c r="AX756" s="284">
        <f t="shared" si="149"/>
        <v>2.79</v>
      </c>
      <c r="AY756" s="284">
        <f t="shared" si="150"/>
        <v>7.2</v>
      </c>
      <c r="AZ756" s="284">
        <f t="shared" si="151"/>
        <v>8.81</v>
      </c>
      <c r="BA756" s="284">
        <f t="shared" si="152"/>
        <v>1.24</v>
      </c>
      <c r="BB756" s="284">
        <f t="shared" si="153"/>
        <v>5.32</v>
      </c>
      <c r="BC756" s="284">
        <f t="shared" si="154"/>
        <v>4.0199999999999996</v>
      </c>
      <c r="BD756" s="284">
        <f t="shared" si="155"/>
        <v>10.15</v>
      </c>
      <c r="BE756" s="284">
        <f t="shared" si="156"/>
        <v>4.66</v>
      </c>
      <c r="BF756" s="284">
        <f t="shared" si="157"/>
        <v>8.2799999999999994</v>
      </c>
      <c r="BG756" s="284">
        <f t="shared" si="158"/>
        <v>3</v>
      </c>
      <c r="BH756" s="284">
        <f t="shared" si="159"/>
        <v>2.6</v>
      </c>
      <c r="BI756" s="284">
        <f t="shared" si="160"/>
        <v>6.51</v>
      </c>
      <c r="BJ756" s="284">
        <f t="shared" si="161"/>
        <v>1.27</v>
      </c>
      <c r="BK756" s="284">
        <f t="shared" si="162"/>
        <v>13.61</v>
      </c>
      <c r="BL756" s="284">
        <f t="shared" si="163"/>
        <v>9.18</v>
      </c>
    </row>
    <row r="757" spans="2:64">
      <c r="B757" s="53">
        <v>41347.333333333256</v>
      </c>
      <c r="C757" s="46">
        <v>3.69</v>
      </c>
      <c r="D757" s="46">
        <v>6.53</v>
      </c>
      <c r="E757" s="46">
        <v>4.4800000000000004</v>
      </c>
      <c r="F757" s="46">
        <v>5.78</v>
      </c>
      <c r="G757" s="46">
        <v>8.31</v>
      </c>
      <c r="H757" s="46">
        <v>4.97</v>
      </c>
      <c r="I757" s="46">
        <v>1.8</v>
      </c>
      <c r="J757" s="46">
        <v>11.38</v>
      </c>
      <c r="K757" s="46">
        <v>0.44</v>
      </c>
      <c r="L757" s="46">
        <v>0.23</v>
      </c>
      <c r="M757" s="46">
        <v>0.75</v>
      </c>
      <c r="N757" s="46">
        <v>9.92</v>
      </c>
      <c r="O757" s="46">
        <v>1.1200000000000001</v>
      </c>
      <c r="P757" s="46">
        <v>3.35</v>
      </c>
      <c r="Q757" s="46">
        <v>1.27</v>
      </c>
      <c r="R757" s="46">
        <v>2.38</v>
      </c>
      <c r="S757" s="46">
        <v>4.2699999999999996</v>
      </c>
      <c r="T757" s="46">
        <v>7.34</v>
      </c>
      <c r="U757" s="46">
        <v>7.57</v>
      </c>
      <c r="V757" s="46">
        <v>1.26</v>
      </c>
      <c r="W757" s="46">
        <v>5.33</v>
      </c>
      <c r="X757" s="46">
        <v>4.04</v>
      </c>
      <c r="Y757" s="46">
        <v>10.130000000000001</v>
      </c>
      <c r="Z757" s="46">
        <v>4.7</v>
      </c>
      <c r="AA757" s="46">
        <v>8.4</v>
      </c>
      <c r="AB757" s="46">
        <v>3.04</v>
      </c>
      <c r="AC757" s="46">
        <v>2.77</v>
      </c>
      <c r="AD757" s="46">
        <v>6.9</v>
      </c>
      <c r="AE757" s="46">
        <v>1.3</v>
      </c>
      <c r="AF757" s="46">
        <v>15.23</v>
      </c>
      <c r="AG757" s="46">
        <v>9.0299999999999994</v>
      </c>
      <c r="AH757" s="284">
        <f t="shared" si="133"/>
        <v>3.69</v>
      </c>
      <c r="AI757" s="284">
        <f t="shared" si="134"/>
        <v>6.53</v>
      </c>
      <c r="AJ757" s="284">
        <f t="shared" si="135"/>
        <v>4.4800000000000004</v>
      </c>
      <c r="AK757" s="284">
        <f t="shared" si="136"/>
        <v>5.78</v>
      </c>
      <c r="AL757" s="284">
        <f t="shared" si="137"/>
        <v>8.31</v>
      </c>
      <c r="AM757" s="284">
        <f t="shared" si="138"/>
        <v>4.97</v>
      </c>
      <c r="AN757" s="284">
        <f t="shared" si="139"/>
        <v>1.8</v>
      </c>
      <c r="AO757" s="284">
        <f t="shared" si="140"/>
        <v>11.38</v>
      </c>
      <c r="AP757" s="284">
        <f t="shared" si="141"/>
        <v>0.44</v>
      </c>
      <c r="AQ757" s="284">
        <f t="shared" si="142"/>
        <v>0.23</v>
      </c>
      <c r="AR757" s="284">
        <f t="shared" si="143"/>
        <v>0.75</v>
      </c>
      <c r="AS757" s="284">
        <f t="shared" si="144"/>
        <v>9.92</v>
      </c>
      <c r="AT757" s="284">
        <f t="shared" si="145"/>
        <v>1.1200000000000001</v>
      </c>
      <c r="AU757" s="284">
        <f t="shared" si="146"/>
        <v>3.35</v>
      </c>
      <c r="AV757" s="284">
        <f t="shared" si="147"/>
        <v>1.27</v>
      </c>
      <c r="AW757" s="284">
        <f t="shared" si="148"/>
        <v>2.38</v>
      </c>
      <c r="AX757" s="284">
        <f t="shared" si="149"/>
        <v>4.2699999999999996</v>
      </c>
      <c r="AY757" s="284">
        <f t="shared" si="150"/>
        <v>7.34</v>
      </c>
      <c r="AZ757" s="284">
        <f t="shared" si="151"/>
        <v>7.57</v>
      </c>
      <c r="BA757" s="284">
        <f t="shared" si="152"/>
        <v>1.26</v>
      </c>
      <c r="BB757" s="284">
        <f t="shared" si="153"/>
        <v>5.33</v>
      </c>
      <c r="BC757" s="284">
        <f t="shared" si="154"/>
        <v>4.04</v>
      </c>
      <c r="BD757" s="284">
        <f t="shared" si="155"/>
        <v>10.130000000000001</v>
      </c>
      <c r="BE757" s="284">
        <f t="shared" si="156"/>
        <v>4.7</v>
      </c>
      <c r="BF757" s="284">
        <f t="shared" si="157"/>
        <v>8.4</v>
      </c>
      <c r="BG757" s="284">
        <f t="shared" si="158"/>
        <v>3.04</v>
      </c>
      <c r="BH757" s="284">
        <f t="shared" si="159"/>
        <v>2.77</v>
      </c>
      <c r="BI757" s="284">
        <f t="shared" si="160"/>
        <v>6.9</v>
      </c>
      <c r="BJ757" s="284">
        <f t="shared" si="161"/>
        <v>1.3</v>
      </c>
      <c r="BK757" s="284">
        <f t="shared" si="162"/>
        <v>15.23</v>
      </c>
      <c r="BL757" s="284">
        <f t="shared" si="163"/>
        <v>9.0299999999999994</v>
      </c>
    </row>
    <row r="758" spans="2:64">
      <c r="B758" s="53">
        <v>41347.34374999992</v>
      </c>
      <c r="C758" s="46">
        <v>3.88</v>
      </c>
      <c r="D758" s="46">
        <v>6.69</v>
      </c>
      <c r="E758" s="46">
        <v>4.51</v>
      </c>
      <c r="F758" s="46">
        <v>7.1</v>
      </c>
      <c r="G758" s="46">
        <v>7.65</v>
      </c>
      <c r="H758" s="46">
        <v>4.95</v>
      </c>
      <c r="I758" s="46">
        <v>1.82</v>
      </c>
      <c r="J758" s="46">
        <v>11.52</v>
      </c>
      <c r="K758" s="46">
        <v>0.46</v>
      </c>
      <c r="L758" s="46">
        <v>0.23</v>
      </c>
      <c r="M758" s="46">
        <v>0.74</v>
      </c>
      <c r="N758" s="46">
        <v>10.31</v>
      </c>
      <c r="O758" s="46">
        <v>1.1100000000000001</v>
      </c>
      <c r="P758" s="46">
        <v>3.41</v>
      </c>
      <c r="Q758" s="46">
        <v>1.18</v>
      </c>
      <c r="R758" s="46">
        <v>2.5</v>
      </c>
      <c r="S758" s="46">
        <v>4.72</v>
      </c>
      <c r="T758" s="46">
        <v>7.49</v>
      </c>
      <c r="U758" s="46">
        <v>6.6</v>
      </c>
      <c r="V758" s="46">
        <v>1.33</v>
      </c>
      <c r="W758" s="46">
        <v>5.42</v>
      </c>
      <c r="X758" s="46">
        <v>4.1900000000000004</v>
      </c>
      <c r="Y758" s="46">
        <v>10.15</v>
      </c>
      <c r="Z758" s="46">
        <v>4.76</v>
      </c>
      <c r="AA758" s="46">
        <v>8.3800000000000008</v>
      </c>
      <c r="AB758" s="46">
        <v>3.08</v>
      </c>
      <c r="AC758" s="46">
        <v>2.79</v>
      </c>
      <c r="AD758" s="46">
        <v>7.12</v>
      </c>
      <c r="AE758" s="46">
        <v>1.44</v>
      </c>
      <c r="AF758" s="46">
        <v>15.29</v>
      </c>
      <c r="AG758" s="46">
        <v>8.8800000000000008</v>
      </c>
      <c r="AH758" s="284">
        <f t="shared" si="133"/>
        <v>3.88</v>
      </c>
      <c r="AI758" s="284">
        <f t="shared" si="134"/>
        <v>6.69</v>
      </c>
      <c r="AJ758" s="284">
        <f t="shared" si="135"/>
        <v>4.51</v>
      </c>
      <c r="AK758" s="284">
        <f t="shared" si="136"/>
        <v>7.1</v>
      </c>
      <c r="AL758" s="284">
        <f t="shared" si="137"/>
        <v>7.65</v>
      </c>
      <c r="AM758" s="284">
        <f t="shared" si="138"/>
        <v>4.95</v>
      </c>
      <c r="AN758" s="284">
        <f t="shared" si="139"/>
        <v>1.82</v>
      </c>
      <c r="AO758" s="284">
        <f t="shared" si="140"/>
        <v>11.52</v>
      </c>
      <c r="AP758" s="284">
        <f t="shared" si="141"/>
        <v>0.46</v>
      </c>
      <c r="AQ758" s="284">
        <f t="shared" si="142"/>
        <v>0.23</v>
      </c>
      <c r="AR758" s="284">
        <f t="shared" si="143"/>
        <v>0.74</v>
      </c>
      <c r="AS758" s="284">
        <f t="shared" si="144"/>
        <v>10.31</v>
      </c>
      <c r="AT758" s="284">
        <f t="shared" si="145"/>
        <v>1.1100000000000001</v>
      </c>
      <c r="AU758" s="284">
        <f t="shared" si="146"/>
        <v>3.41</v>
      </c>
      <c r="AV758" s="284">
        <f t="shared" si="147"/>
        <v>1.18</v>
      </c>
      <c r="AW758" s="284">
        <f t="shared" si="148"/>
        <v>2.5</v>
      </c>
      <c r="AX758" s="284">
        <f t="shared" si="149"/>
        <v>4.72</v>
      </c>
      <c r="AY758" s="284">
        <f t="shared" si="150"/>
        <v>7.49</v>
      </c>
      <c r="AZ758" s="284">
        <f t="shared" si="151"/>
        <v>6.6</v>
      </c>
      <c r="BA758" s="284">
        <f t="shared" si="152"/>
        <v>1.33</v>
      </c>
      <c r="BB758" s="284">
        <f t="shared" si="153"/>
        <v>5.42</v>
      </c>
      <c r="BC758" s="284">
        <f t="shared" si="154"/>
        <v>4.1900000000000004</v>
      </c>
      <c r="BD758" s="284">
        <f t="shared" si="155"/>
        <v>10.15</v>
      </c>
      <c r="BE758" s="284">
        <f t="shared" si="156"/>
        <v>4.76</v>
      </c>
      <c r="BF758" s="284">
        <f t="shared" si="157"/>
        <v>8.3800000000000008</v>
      </c>
      <c r="BG758" s="284">
        <f t="shared" si="158"/>
        <v>3.08</v>
      </c>
      <c r="BH758" s="284">
        <f t="shared" si="159"/>
        <v>2.79</v>
      </c>
      <c r="BI758" s="284">
        <f t="shared" si="160"/>
        <v>7.12</v>
      </c>
      <c r="BJ758" s="284">
        <f t="shared" si="161"/>
        <v>1.44</v>
      </c>
      <c r="BK758" s="284">
        <f t="shared" si="162"/>
        <v>15.29</v>
      </c>
      <c r="BL758" s="284">
        <f t="shared" si="163"/>
        <v>8.8800000000000008</v>
      </c>
    </row>
    <row r="759" spans="2:64">
      <c r="B759" s="53">
        <v>41347.354166666584</v>
      </c>
      <c r="C759" s="46">
        <v>4.13</v>
      </c>
      <c r="D759" s="46">
        <v>6.74</v>
      </c>
      <c r="E759" s="46">
        <v>4.3899999999999997</v>
      </c>
      <c r="F759" s="46">
        <v>7.11</v>
      </c>
      <c r="G759" s="46">
        <v>8.09</v>
      </c>
      <c r="H759" s="46">
        <v>4.9000000000000004</v>
      </c>
      <c r="I759" s="46">
        <v>1.82</v>
      </c>
      <c r="J759" s="46">
        <v>11.44</v>
      </c>
      <c r="K759" s="46">
        <v>0.46</v>
      </c>
      <c r="L759" s="46">
        <v>0.28999999999999998</v>
      </c>
      <c r="M759" s="46">
        <v>0.74</v>
      </c>
      <c r="N759" s="46">
        <v>10.4</v>
      </c>
      <c r="O759" s="46">
        <v>1.22</v>
      </c>
      <c r="P759" s="46">
        <v>3.3</v>
      </c>
      <c r="Q759" s="46">
        <v>1.36</v>
      </c>
      <c r="R759" s="46">
        <v>2.74</v>
      </c>
      <c r="S759" s="46">
        <v>5.73</v>
      </c>
      <c r="T759" s="46">
        <v>7.62</v>
      </c>
      <c r="U759" s="46">
        <v>7.24</v>
      </c>
      <c r="V759" s="46">
        <v>1.35</v>
      </c>
      <c r="W759" s="46">
        <v>5.65</v>
      </c>
      <c r="X759" s="46">
        <v>4.75</v>
      </c>
      <c r="Y759" s="46">
        <v>10.16</v>
      </c>
      <c r="Z759" s="46">
        <v>4.9400000000000004</v>
      </c>
      <c r="AA759" s="46">
        <v>8.33</v>
      </c>
      <c r="AB759" s="46">
        <v>2.99</v>
      </c>
      <c r="AC759" s="46">
        <v>3.13</v>
      </c>
      <c r="AD759" s="46">
        <v>7.29</v>
      </c>
      <c r="AE759" s="46">
        <v>1.47</v>
      </c>
      <c r="AF759" s="46">
        <v>15.17</v>
      </c>
      <c r="AG759" s="46">
        <v>9.11</v>
      </c>
      <c r="AH759" s="284">
        <f t="shared" si="133"/>
        <v>4.13</v>
      </c>
      <c r="AI759" s="284">
        <f t="shared" si="134"/>
        <v>6.74</v>
      </c>
      <c r="AJ759" s="284">
        <f t="shared" si="135"/>
        <v>4.3899999999999997</v>
      </c>
      <c r="AK759" s="284">
        <f t="shared" si="136"/>
        <v>7.11</v>
      </c>
      <c r="AL759" s="284">
        <f t="shared" si="137"/>
        <v>8.09</v>
      </c>
      <c r="AM759" s="284">
        <f t="shared" si="138"/>
        <v>4.9000000000000004</v>
      </c>
      <c r="AN759" s="284">
        <f t="shared" si="139"/>
        <v>1.82</v>
      </c>
      <c r="AO759" s="284">
        <f t="shared" si="140"/>
        <v>11.44</v>
      </c>
      <c r="AP759" s="284">
        <f t="shared" si="141"/>
        <v>0.46</v>
      </c>
      <c r="AQ759" s="284">
        <f t="shared" si="142"/>
        <v>0.28999999999999998</v>
      </c>
      <c r="AR759" s="284">
        <f t="shared" si="143"/>
        <v>0.74</v>
      </c>
      <c r="AS759" s="284">
        <f t="shared" si="144"/>
        <v>10.4</v>
      </c>
      <c r="AT759" s="284">
        <f t="shared" si="145"/>
        <v>1.22</v>
      </c>
      <c r="AU759" s="284">
        <f t="shared" si="146"/>
        <v>3.3</v>
      </c>
      <c r="AV759" s="284">
        <f t="shared" si="147"/>
        <v>1.36</v>
      </c>
      <c r="AW759" s="284">
        <f t="shared" si="148"/>
        <v>2.74</v>
      </c>
      <c r="AX759" s="284">
        <f t="shared" si="149"/>
        <v>5.73</v>
      </c>
      <c r="AY759" s="284">
        <f t="shared" si="150"/>
        <v>7.62</v>
      </c>
      <c r="AZ759" s="284">
        <f t="shared" si="151"/>
        <v>7.24</v>
      </c>
      <c r="BA759" s="284">
        <f t="shared" si="152"/>
        <v>1.35</v>
      </c>
      <c r="BB759" s="284">
        <f t="shared" si="153"/>
        <v>5.65</v>
      </c>
      <c r="BC759" s="284">
        <f t="shared" si="154"/>
        <v>4.75</v>
      </c>
      <c r="BD759" s="284">
        <f t="shared" si="155"/>
        <v>10.16</v>
      </c>
      <c r="BE759" s="284">
        <f t="shared" si="156"/>
        <v>4.9400000000000004</v>
      </c>
      <c r="BF759" s="284">
        <f t="shared" si="157"/>
        <v>8.33</v>
      </c>
      <c r="BG759" s="284">
        <f t="shared" si="158"/>
        <v>2.99</v>
      </c>
      <c r="BH759" s="284">
        <f t="shared" si="159"/>
        <v>3.13</v>
      </c>
      <c r="BI759" s="284">
        <f t="shared" si="160"/>
        <v>7.29</v>
      </c>
      <c r="BJ759" s="284">
        <f t="shared" si="161"/>
        <v>1.47</v>
      </c>
      <c r="BK759" s="284">
        <f t="shared" si="162"/>
        <v>15.17</v>
      </c>
      <c r="BL759" s="284">
        <f t="shared" si="163"/>
        <v>9.11</v>
      </c>
    </row>
    <row r="760" spans="2:64">
      <c r="B760" s="53">
        <v>41347.364583333248</v>
      </c>
      <c r="C760" s="46">
        <v>5.1100000000000003</v>
      </c>
      <c r="D760" s="46">
        <v>6.7</v>
      </c>
      <c r="E760" s="46">
        <v>4.33</v>
      </c>
      <c r="F760" s="46">
        <v>6.77</v>
      </c>
      <c r="G760" s="46">
        <v>8.57</v>
      </c>
      <c r="H760" s="46">
        <v>4.87</v>
      </c>
      <c r="I760" s="46">
        <v>1.81</v>
      </c>
      <c r="J760" s="46">
        <v>11.26</v>
      </c>
      <c r="K760" s="46">
        <v>0.45</v>
      </c>
      <c r="L760" s="46">
        <v>0.53</v>
      </c>
      <c r="M760" s="46">
        <v>0.82</v>
      </c>
      <c r="N760" s="46">
        <v>10.59</v>
      </c>
      <c r="O760" s="46">
        <v>1.28</v>
      </c>
      <c r="P760" s="46">
        <v>3.23</v>
      </c>
      <c r="Q760" s="46">
        <v>1.44</v>
      </c>
      <c r="R760" s="46">
        <v>3.06</v>
      </c>
      <c r="S760" s="46">
        <v>5.82</v>
      </c>
      <c r="T760" s="46">
        <v>7.75</v>
      </c>
      <c r="U760" s="46">
        <v>7.6</v>
      </c>
      <c r="V760" s="46">
        <v>1.33</v>
      </c>
      <c r="W760" s="46">
        <v>7.02</v>
      </c>
      <c r="X760" s="46">
        <v>5.07</v>
      </c>
      <c r="Y760" s="46">
        <v>10.18</v>
      </c>
      <c r="Z760" s="46">
        <v>4.8</v>
      </c>
      <c r="AA760" s="46">
        <v>8.34</v>
      </c>
      <c r="AB760" s="46">
        <v>2.93</v>
      </c>
      <c r="AC760" s="46">
        <v>3.6</v>
      </c>
      <c r="AD760" s="46">
        <v>6.95</v>
      </c>
      <c r="AE760" s="46">
        <v>1.49</v>
      </c>
      <c r="AF760" s="46">
        <v>16.190000000000001</v>
      </c>
      <c r="AG760" s="46">
        <v>9.25</v>
      </c>
      <c r="AH760" s="284">
        <f t="shared" si="133"/>
        <v>5.1100000000000003</v>
      </c>
      <c r="AI760" s="284">
        <f t="shared" si="134"/>
        <v>6.7</v>
      </c>
      <c r="AJ760" s="284">
        <f t="shared" si="135"/>
        <v>4.33</v>
      </c>
      <c r="AK760" s="284">
        <f t="shared" si="136"/>
        <v>6.77</v>
      </c>
      <c r="AL760" s="284">
        <f t="shared" si="137"/>
        <v>8.57</v>
      </c>
      <c r="AM760" s="284">
        <f t="shared" si="138"/>
        <v>4.87</v>
      </c>
      <c r="AN760" s="284">
        <f t="shared" si="139"/>
        <v>1.81</v>
      </c>
      <c r="AO760" s="284">
        <f t="shared" si="140"/>
        <v>11.26</v>
      </c>
      <c r="AP760" s="284">
        <f t="shared" si="141"/>
        <v>0.45</v>
      </c>
      <c r="AQ760" s="284">
        <f t="shared" si="142"/>
        <v>0.53</v>
      </c>
      <c r="AR760" s="284">
        <f t="shared" si="143"/>
        <v>0.82</v>
      </c>
      <c r="AS760" s="284">
        <f t="shared" si="144"/>
        <v>10.59</v>
      </c>
      <c r="AT760" s="284">
        <f t="shared" si="145"/>
        <v>1.28</v>
      </c>
      <c r="AU760" s="284">
        <f t="shared" si="146"/>
        <v>3.23</v>
      </c>
      <c r="AV760" s="284">
        <f t="shared" si="147"/>
        <v>1.44</v>
      </c>
      <c r="AW760" s="284">
        <f t="shared" si="148"/>
        <v>3.06</v>
      </c>
      <c r="AX760" s="284">
        <f t="shared" si="149"/>
        <v>5.82</v>
      </c>
      <c r="AY760" s="284">
        <f t="shared" si="150"/>
        <v>7.75</v>
      </c>
      <c r="AZ760" s="284">
        <f t="shared" si="151"/>
        <v>7.6</v>
      </c>
      <c r="BA760" s="284">
        <f t="shared" si="152"/>
        <v>1.33</v>
      </c>
      <c r="BB760" s="284">
        <f t="shared" si="153"/>
        <v>7.02</v>
      </c>
      <c r="BC760" s="284">
        <f t="shared" si="154"/>
        <v>5.07</v>
      </c>
      <c r="BD760" s="284">
        <f t="shared" si="155"/>
        <v>10.18</v>
      </c>
      <c r="BE760" s="284">
        <f t="shared" si="156"/>
        <v>4.8</v>
      </c>
      <c r="BF760" s="284">
        <f t="shared" si="157"/>
        <v>8.34</v>
      </c>
      <c r="BG760" s="284">
        <f t="shared" si="158"/>
        <v>2.93</v>
      </c>
      <c r="BH760" s="284">
        <f t="shared" si="159"/>
        <v>3.6</v>
      </c>
      <c r="BI760" s="284">
        <f t="shared" si="160"/>
        <v>6.95</v>
      </c>
      <c r="BJ760" s="284">
        <f t="shared" si="161"/>
        <v>1.49</v>
      </c>
      <c r="BK760" s="284">
        <f t="shared" si="162"/>
        <v>16.190000000000001</v>
      </c>
      <c r="BL760" s="284">
        <f t="shared" si="163"/>
        <v>9.25</v>
      </c>
    </row>
    <row r="761" spans="2:64">
      <c r="B761" s="53">
        <v>41347.374999999913</v>
      </c>
      <c r="C761" s="46">
        <v>5.58</v>
      </c>
      <c r="D761" s="46">
        <v>6.65</v>
      </c>
      <c r="E761" s="46">
        <v>4.63</v>
      </c>
      <c r="F761" s="46">
        <v>6.6</v>
      </c>
      <c r="G761" s="46">
        <v>9.0299999999999994</v>
      </c>
      <c r="H761" s="46">
        <v>4.8099999999999996</v>
      </c>
      <c r="I761" s="46">
        <v>1.8</v>
      </c>
      <c r="J761" s="46">
        <v>11.19</v>
      </c>
      <c r="K761" s="46">
        <v>0.48</v>
      </c>
      <c r="L761" s="46">
        <v>0.69</v>
      </c>
      <c r="M761" s="46">
        <v>1.1599999999999999</v>
      </c>
      <c r="N761" s="46">
        <v>10.69</v>
      </c>
      <c r="O761" s="46">
        <v>1.35</v>
      </c>
      <c r="P761" s="46">
        <v>3.23</v>
      </c>
      <c r="Q761" s="46">
        <v>1.42</v>
      </c>
      <c r="R761" s="46">
        <v>3.07</v>
      </c>
      <c r="S761" s="46">
        <v>4.4800000000000004</v>
      </c>
      <c r="T761" s="46">
        <v>8.08</v>
      </c>
      <c r="U761" s="46">
        <v>7.98</v>
      </c>
      <c r="V761" s="46">
        <v>1.31</v>
      </c>
      <c r="W761" s="46">
        <v>7.15</v>
      </c>
      <c r="X761" s="46">
        <v>5.15</v>
      </c>
      <c r="Y761" s="46">
        <v>10.17</v>
      </c>
      <c r="Z761" s="46">
        <v>4.8899999999999997</v>
      </c>
      <c r="AA761" s="46">
        <v>8.24</v>
      </c>
      <c r="AB761" s="46">
        <v>3.18</v>
      </c>
      <c r="AC761" s="46">
        <v>3.93</v>
      </c>
      <c r="AD761" s="46">
        <v>7.03</v>
      </c>
      <c r="AE761" s="46">
        <v>1.48</v>
      </c>
      <c r="AF761" s="46">
        <v>14.86</v>
      </c>
      <c r="AG761" s="46">
        <v>9.24</v>
      </c>
      <c r="AH761" s="284">
        <f t="shared" si="133"/>
        <v>5.58</v>
      </c>
      <c r="AI761" s="284">
        <f t="shared" si="134"/>
        <v>6.65</v>
      </c>
      <c r="AJ761" s="284">
        <f t="shared" si="135"/>
        <v>4.63</v>
      </c>
      <c r="AK761" s="284">
        <f t="shared" si="136"/>
        <v>6.6</v>
      </c>
      <c r="AL761" s="284">
        <f t="shared" si="137"/>
        <v>9.0299999999999994</v>
      </c>
      <c r="AM761" s="284">
        <f t="shared" si="138"/>
        <v>4.8099999999999996</v>
      </c>
      <c r="AN761" s="284">
        <f t="shared" si="139"/>
        <v>1.8</v>
      </c>
      <c r="AO761" s="284">
        <f t="shared" si="140"/>
        <v>11.19</v>
      </c>
      <c r="AP761" s="284">
        <f t="shared" si="141"/>
        <v>0.48</v>
      </c>
      <c r="AQ761" s="284">
        <f t="shared" si="142"/>
        <v>0.69</v>
      </c>
      <c r="AR761" s="284">
        <f t="shared" si="143"/>
        <v>1.1599999999999999</v>
      </c>
      <c r="AS761" s="284">
        <f t="shared" si="144"/>
        <v>10.69</v>
      </c>
      <c r="AT761" s="284">
        <f t="shared" si="145"/>
        <v>1.35</v>
      </c>
      <c r="AU761" s="284">
        <f t="shared" si="146"/>
        <v>3.23</v>
      </c>
      <c r="AV761" s="284">
        <f t="shared" si="147"/>
        <v>1.42</v>
      </c>
      <c r="AW761" s="284">
        <f t="shared" si="148"/>
        <v>3.07</v>
      </c>
      <c r="AX761" s="284">
        <f t="shared" si="149"/>
        <v>4.4800000000000004</v>
      </c>
      <c r="AY761" s="284">
        <f t="shared" si="150"/>
        <v>8.08</v>
      </c>
      <c r="AZ761" s="284">
        <f t="shared" si="151"/>
        <v>7.98</v>
      </c>
      <c r="BA761" s="284">
        <f t="shared" si="152"/>
        <v>1.31</v>
      </c>
      <c r="BB761" s="284">
        <f t="shared" si="153"/>
        <v>7.15</v>
      </c>
      <c r="BC761" s="284">
        <f t="shared" si="154"/>
        <v>5.15</v>
      </c>
      <c r="BD761" s="284">
        <f t="shared" si="155"/>
        <v>10.17</v>
      </c>
      <c r="BE761" s="284">
        <f t="shared" si="156"/>
        <v>4.8899999999999997</v>
      </c>
      <c r="BF761" s="284">
        <f t="shared" si="157"/>
        <v>8.24</v>
      </c>
      <c r="BG761" s="284">
        <f t="shared" si="158"/>
        <v>3.18</v>
      </c>
      <c r="BH761" s="284">
        <f t="shared" si="159"/>
        <v>3.93</v>
      </c>
      <c r="BI761" s="284">
        <f t="shared" si="160"/>
        <v>7.03</v>
      </c>
      <c r="BJ761" s="284">
        <f t="shared" si="161"/>
        <v>1.48</v>
      </c>
      <c r="BK761" s="284">
        <f t="shared" si="162"/>
        <v>14.86</v>
      </c>
      <c r="BL761" s="284">
        <f t="shared" si="163"/>
        <v>9.24</v>
      </c>
    </row>
    <row r="762" spans="2:64">
      <c r="B762" s="53">
        <v>41347.385416666577</v>
      </c>
      <c r="C762" s="46">
        <v>5.69</v>
      </c>
      <c r="D762" s="46">
        <v>6.67</v>
      </c>
      <c r="E762" s="46">
        <v>4.49</v>
      </c>
      <c r="F762" s="46">
        <v>6.55</v>
      </c>
      <c r="G762" s="46">
        <v>9.35</v>
      </c>
      <c r="H762" s="46">
        <v>4.9000000000000004</v>
      </c>
      <c r="I762" s="46">
        <v>1.8</v>
      </c>
      <c r="J762" s="46">
        <v>11.17</v>
      </c>
      <c r="K762" s="46">
        <v>0.5</v>
      </c>
      <c r="L762" s="46">
        <v>0.79</v>
      </c>
      <c r="M762" s="46">
        <v>1.1100000000000001</v>
      </c>
      <c r="N762" s="46">
        <v>10.77</v>
      </c>
      <c r="O762" s="46">
        <v>1.4</v>
      </c>
      <c r="P762" s="46">
        <v>3.41</v>
      </c>
      <c r="Q762" s="46">
        <v>1.41</v>
      </c>
      <c r="R762" s="46">
        <v>3.15</v>
      </c>
      <c r="S762" s="46">
        <v>6.35</v>
      </c>
      <c r="T762" s="46">
        <v>8.19</v>
      </c>
      <c r="U762" s="46">
        <v>8.61</v>
      </c>
      <c r="V762" s="46">
        <v>1.44</v>
      </c>
      <c r="W762" s="46">
        <v>7.17</v>
      </c>
      <c r="X762" s="46">
        <v>5.2</v>
      </c>
      <c r="Y762" s="46">
        <v>10.17</v>
      </c>
      <c r="Z762" s="46">
        <v>4.75</v>
      </c>
      <c r="AA762" s="46">
        <v>8.2200000000000006</v>
      </c>
      <c r="AB762" s="46">
        <v>3.35</v>
      </c>
      <c r="AC762" s="46">
        <v>4.2</v>
      </c>
      <c r="AD762" s="46">
        <v>7.08</v>
      </c>
      <c r="AE762" s="46">
        <v>1.54</v>
      </c>
      <c r="AF762" s="46">
        <v>14.14</v>
      </c>
      <c r="AG762" s="46">
        <v>9.1999999999999993</v>
      </c>
      <c r="AH762" s="284">
        <f t="shared" si="133"/>
        <v>5.69</v>
      </c>
      <c r="AI762" s="284">
        <f t="shared" si="134"/>
        <v>6.67</v>
      </c>
      <c r="AJ762" s="284">
        <f t="shared" si="135"/>
        <v>4.49</v>
      </c>
      <c r="AK762" s="284">
        <f t="shared" si="136"/>
        <v>6.55</v>
      </c>
      <c r="AL762" s="284">
        <f t="shared" si="137"/>
        <v>9.35</v>
      </c>
      <c r="AM762" s="284">
        <f t="shared" si="138"/>
        <v>4.9000000000000004</v>
      </c>
      <c r="AN762" s="284">
        <f t="shared" si="139"/>
        <v>1.8</v>
      </c>
      <c r="AO762" s="284">
        <f t="shared" si="140"/>
        <v>11.17</v>
      </c>
      <c r="AP762" s="284">
        <f t="shared" si="141"/>
        <v>0.5</v>
      </c>
      <c r="AQ762" s="284">
        <f t="shared" si="142"/>
        <v>0.79</v>
      </c>
      <c r="AR762" s="284">
        <f t="shared" si="143"/>
        <v>1.1100000000000001</v>
      </c>
      <c r="AS762" s="284">
        <f t="shared" si="144"/>
        <v>10.77</v>
      </c>
      <c r="AT762" s="284">
        <f t="shared" si="145"/>
        <v>1.4</v>
      </c>
      <c r="AU762" s="284">
        <f t="shared" si="146"/>
        <v>3.41</v>
      </c>
      <c r="AV762" s="284">
        <f t="shared" si="147"/>
        <v>1.41</v>
      </c>
      <c r="AW762" s="284">
        <f t="shared" si="148"/>
        <v>3.15</v>
      </c>
      <c r="AX762" s="284">
        <f t="shared" si="149"/>
        <v>6.35</v>
      </c>
      <c r="AY762" s="284">
        <f t="shared" si="150"/>
        <v>8.19</v>
      </c>
      <c r="AZ762" s="284">
        <f t="shared" si="151"/>
        <v>8.61</v>
      </c>
      <c r="BA762" s="284">
        <f t="shared" si="152"/>
        <v>1.44</v>
      </c>
      <c r="BB762" s="284">
        <f t="shared" si="153"/>
        <v>7.17</v>
      </c>
      <c r="BC762" s="284">
        <f t="shared" si="154"/>
        <v>5.2</v>
      </c>
      <c r="BD762" s="284">
        <f t="shared" si="155"/>
        <v>10.17</v>
      </c>
      <c r="BE762" s="284">
        <f t="shared" si="156"/>
        <v>4.75</v>
      </c>
      <c r="BF762" s="284">
        <f t="shared" si="157"/>
        <v>8.2200000000000006</v>
      </c>
      <c r="BG762" s="284">
        <f t="shared" si="158"/>
        <v>3.35</v>
      </c>
      <c r="BH762" s="284">
        <f t="shared" si="159"/>
        <v>4.2</v>
      </c>
      <c r="BI762" s="284">
        <f t="shared" si="160"/>
        <v>7.08</v>
      </c>
      <c r="BJ762" s="284">
        <f t="shared" si="161"/>
        <v>1.54</v>
      </c>
      <c r="BK762" s="284">
        <f t="shared" si="162"/>
        <v>14.14</v>
      </c>
      <c r="BL762" s="284">
        <f t="shared" si="163"/>
        <v>9.1999999999999993</v>
      </c>
    </row>
    <row r="763" spans="2:64">
      <c r="B763" s="53">
        <v>41347.395833333241</v>
      </c>
      <c r="C763" s="46">
        <v>6.36</v>
      </c>
      <c r="D763" s="46">
        <v>6.46</v>
      </c>
      <c r="E763" s="46">
        <v>4.43</v>
      </c>
      <c r="F763" s="46">
        <v>7.12</v>
      </c>
      <c r="G763" s="46">
        <v>9.5</v>
      </c>
      <c r="H763" s="46">
        <v>4.9000000000000004</v>
      </c>
      <c r="I763" s="46">
        <v>1.82</v>
      </c>
      <c r="J763" s="46">
        <v>11.11</v>
      </c>
      <c r="K763" s="46">
        <v>0.51</v>
      </c>
      <c r="L763" s="46">
        <v>0.97</v>
      </c>
      <c r="M763" s="46">
        <v>1.38</v>
      </c>
      <c r="N763" s="46">
        <v>10.94</v>
      </c>
      <c r="O763" s="46">
        <v>1.52</v>
      </c>
      <c r="P763" s="46">
        <v>3.57</v>
      </c>
      <c r="Q763" s="46">
        <v>1.37</v>
      </c>
      <c r="R763" s="46">
        <v>3.37</v>
      </c>
      <c r="S763" s="46">
        <v>5.32</v>
      </c>
      <c r="T763" s="46">
        <v>8.27</v>
      </c>
      <c r="U763" s="46">
        <v>8.99</v>
      </c>
      <c r="V763" s="46">
        <v>1.5</v>
      </c>
      <c r="W763" s="46">
        <v>6.25</v>
      </c>
      <c r="X763" s="46">
        <v>5.52</v>
      </c>
      <c r="Y763" s="46">
        <v>10.19</v>
      </c>
      <c r="Z763" s="46">
        <v>4.66</v>
      </c>
      <c r="AA763" s="46">
        <v>8.34</v>
      </c>
      <c r="AB763" s="46">
        <v>3.49</v>
      </c>
      <c r="AC763" s="46">
        <v>4.4000000000000004</v>
      </c>
      <c r="AD763" s="46">
        <v>7.07</v>
      </c>
      <c r="AE763" s="46">
        <v>1.64</v>
      </c>
      <c r="AF763" s="46">
        <v>13.37</v>
      </c>
      <c r="AG763" s="46">
        <v>9.11</v>
      </c>
      <c r="AH763" s="284">
        <f t="shared" si="133"/>
        <v>6.36</v>
      </c>
      <c r="AI763" s="284">
        <f t="shared" si="134"/>
        <v>6.46</v>
      </c>
      <c r="AJ763" s="284">
        <f t="shared" si="135"/>
        <v>4.43</v>
      </c>
      <c r="AK763" s="284">
        <f t="shared" si="136"/>
        <v>7.12</v>
      </c>
      <c r="AL763" s="284">
        <f t="shared" si="137"/>
        <v>9.5</v>
      </c>
      <c r="AM763" s="284">
        <f t="shared" si="138"/>
        <v>4.9000000000000004</v>
      </c>
      <c r="AN763" s="284">
        <f t="shared" si="139"/>
        <v>1.82</v>
      </c>
      <c r="AO763" s="284">
        <f t="shared" si="140"/>
        <v>11.11</v>
      </c>
      <c r="AP763" s="284">
        <f t="shared" si="141"/>
        <v>0.51</v>
      </c>
      <c r="AQ763" s="284">
        <f t="shared" si="142"/>
        <v>0.97</v>
      </c>
      <c r="AR763" s="284">
        <f t="shared" si="143"/>
        <v>1.38</v>
      </c>
      <c r="AS763" s="284">
        <f t="shared" si="144"/>
        <v>10.94</v>
      </c>
      <c r="AT763" s="284">
        <f t="shared" si="145"/>
        <v>1.52</v>
      </c>
      <c r="AU763" s="284">
        <f t="shared" si="146"/>
        <v>3.57</v>
      </c>
      <c r="AV763" s="284">
        <f t="shared" si="147"/>
        <v>1.37</v>
      </c>
      <c r="AW763" s="284">
        <f t="shared" si="148"/>
        <v>3.37</v>
      </c>
      <c r="AX763" s="284">
        <f t="shared" si="149"/>
        <v>5.32</v>
      </c>
      <c r="AY763" s="284">
        <f t="shared" si="150"/>
        <v>8.27</v>
      </c>
      <c r="AZ763" s="284">
        <f t="shared" si="151"/>
        <v>8.99</v>
      </c>
      <c r="BA763" s="284">
        <f t="shared" si="152"/>
        <v>1.5</v>
      </c>
      <c r="BB763" s="284">
        <f t="shared" si="153"/>
        <v>6.25</v>
      </c>
      <c r="BC763" s="284">
        <f t="shared" si="154"/>
        <v>5.52</v>
      </c>
      <c r="BD763" s="284">
        <f t="shared" si="155"/>
        <v>10.19</v>
      </c>
      <c r="BE763" s="284">
        <f t="shared" si="156"/>
        <v>4.66</v>
      </c>
      <c r="BF763" s="284">
        <f t="shared" si="157"/>
        <v>8.34</v>
      </c>
      <c r="BG763" s="284">
        <f t="shared" si="158"/>
        <v>3.49</v>
      </c>
      <c r="BH763" s="284">
        <f t="shared" si="159"/>
        <v>4.4000000000000004</v>
      </c>
      <c r="BI763" s="284">
        <f t="shared" si="160"/>
        <v>7.07</v>
      </c>
      <c r="BJ763" s="284">
        <f t="shared" si="161"/>
        <v>1.64</v>
      </c>
      <c r="BK763" s="284">
        <f t="shared" si="162"/>
        <v>13.37</v>
      </c>
      <c r="BL763" s="284">
        <f t="shared" si="163"/>
        <v>9.11</v>
      </c>
    </row>
    <row r="764" spans="2:64">
      <c r="B764" s="53">
        <v>41347.406249999905</v>
      </c>
      <c r="C764" s="46">
        <v>6.76</v>
      </c>
      <c r="D764" s="46">
        <v>6.38</v>
      </c>
      <c r="E764" s="46">
        <v>4.66</v>
      </c>
      <c r="F764" s="46">
        <v>7.56</v>
      </c>
      <c r="G764" s="46">
        <v>9.1999999999999993</v>
      </c>
      <c r="H764" s="46">
        <v>4.91</v>
      </c>
      <c r="I764" s="46">
        <v>1.81</v>
      </c>
      <c r="J764" s="46">
        <v>11</v>
      </c>
      <c r="K764" s="46">
        <v>0.51</v>
      </c>
      <c r="L764" s="46">
        <v>1.21</v>
      </c>
      <c r="M764" s="46">
        <v>1.33</v>
      </c>
      <c r="N764" s="46">
        <v>11.1</v>
      </c>
      <c r="O764" s="46">
        <v>1.62</v>
      </c>
      <c r="P764" s="46">
        <v>3.27</v>
      </c>
      <c r="Q764" s="46">
        <v>1.37</v>
      </c>
      <c r="R764" s="46">
        <v>3.59</v>
      </c>
      <c r="S764" s="46">
        <v>5.0199999999999996</v>
      </c>
      <c r="T764" s="46">
        <v>8.69</v>
      </c>
      <c r="U764" s="46">
        <v>9.06</v>
      </c>
      <c r="V764" s="46">
        <v>1.52</v>
      </c>
      <c r="W764" s="46">
        <v>7.13</v>
      </c>
      <c r="X764" s="46">
        <v>5.73</v>
      </c>
      <c r="Y764" s="46">
        <v>10.17</v>
      </c>
      <c r="Z764" s="46">
        <v>4.93</v>
      </c>
      <c r="AA764" s="46">
        <v>8.31</v>
      </c>
      <c r="AB764" s="46">
        <v>3.69</v>
      </c>
      <c r="AC764" s="46">
        <v>4.6500000000000004</v>
      </c>
      <c r="AD764" s="46">
        <v>7.17</v>
      </c>
      <c r="AE764" s="46">
        <v>1.63</v>
      </c>
      <c r="AF764" s="46">
        <v>12.83</v>
      </c>
      <c r="AG764" s="46">
        <v>9.16</v>
      </c>
      <c r="AH764" s="284">
        <f t="shared" si="133"/>
        <v>6.76</v>
      </c>
      <c r="AI764" s="284">
        <f t="shared" si="134"/>
        <v>6.38</v>
      </c>
      <c r="AJ764" s="284">
        <f t="shared" si="135"/>
        <v>4.66</v>
      </c>
      <c r="AK764" s="284">
        <f t="shared" si="136"/>
        <v>7.56</v>
      </c>
      <c r="AL764" s="284">
        <f t="shared" si="137"/>
        <v>9.1999999999999993</v>
      </c>
      <c r="AM764" s="284">
        <f t="shared" si="138"/>
        <v>4.91</v>
      </c>
      <c r="AN764" s="284">
        <f t="shared" si="139"/>
        <v>1.81</v>
      </c>
      <c r="AO764" s="284">
        <f t="shared" si="140"/>
        <v>11</v>
      </c>
      <c r="AP764" s="284">
        <f t="shared" si="141"/>
        <v>0.51</v>
      </c>
      <c r="AQ764" s="284">
        <f t="shared" si="142"/>
        <v>1.21</v>
      </c>
      <c r="AR764" s="284">
        <f t="shared" si="143"/>
        <v>1.33</v>
      </c>
      <c r="AS764" s="284">
        <f t="shared" si="144"/>
        <v>11.1</v>
      </c>
      <c r="AT764" s="284">
        <f t="shared" si="145"/>
        <v>1.62</v>
      </c>
      <c r="AU764" s="284">
        <f t="shared" si="146"/>
        <v>3.27</v>
      </c>
      <c r="AV764" s="284">
        <f t="shared" si="147"/>
        <v>1.37</v>
      </c>
      <c r="AW764" s="284">
        <f t="shared" si="148"/>
        <v>3.59</v>
      </c>
      <c r="AX764" s="284">
        <f t="shared" si="149"/>
        <v>5.0199999999999996</v>
      </c>
      <c r="AY764" s="284">
        <f t="shared" si="150"/>
        <v>8.69</v>
      </c>
      <c r="AZ764" s="284">
        <f t="shared" si="151"/>
        <v>9.06</v>
      </c>
      <c r="BA764" s="284">
        <f t="shared" si="152"/>
        <v>1.52</v>
      </c>
      <c r="BB764" s="284">
        <f t="shared" si="153"/>
        <v>7.13</v>
      </c>
      <c r="BC764" s="284">
        <f t="shared" si="154"/>
        <v>5.73</v>
      </c>
      <c r="BD764" s="284">
        <f t="shared" si="155"/>
        <v>10.17</v>
      </c>
      <c r="BE764" s="284">
        <f t="shared" si="156"/>
        <v>4.93</v>
      </c>
      <c r="BF764" s="284">
        <f t="shared" si="157"/>
        <v>8.31</v>
      </c>
      <c r="BG764" s="284">
        <f t="shared" si="158"/>
        <v>3.69</v>
      </c>
      <c r="BH764" s="284">
        <f t="shared" si="159"/>
        <v>4.6500000000000004</v>
      </c>
      <c r="BI764" s="284">
        <f t="shared" si="160"/>
        <v>7.17</v>
      </c>
      <c r="BJ764" s="284">
        <f t="shared" si="161"/>
        <v>1.63</v>
      </c>
      <c r="BK764" s="284">
        <f t="shared" si="162"/>
        <v>12.83</v>
      </c>
      <c r="BL764" s="284">
        <f t="shared" si="163"/>
        <v>9.16</v>
      </c>
    </row>
    <row r="765" spans="2:64">
      <c r="B765" s="53">
        <v>41347.41666666657</v>
      </c>
      <c r="C765" s="46">
        <v>6.84</v>
      </c>
      <c r="D765" s="46">
        <v>6.3</v>
      </c>
      <c r="E765" s="46">
        <v>4.72</v>
      </c>
      <c r="F765" s="46">
        <v>7.48</v>
      </c>
      <c r="G765" s="46">
        <v>8.7200000000000006</v>
      </c>
      <c r="H765" s="46">
        <v>4.87</v>
      </c>
      <c r="I765" s="46">
        <v>1.8</v>
      </c>
      <c r="J765" s="46">
        <v>10.92</v>
      </c>
      <c r="K765" s="46">
        <v>0.52</v>
      </c>
      <c r="L765" s="46">
        <v>1.28</v>
      </c>
      <c r="M765" s="46">
        <v>1.1499999999999999</v>
      </c>
      <c r="N765" s="46">
        <v>11.08</v>
      </c>
      <c r="O765" s="46">
        <v>1.67</v>
      </c>
      <c r="P765" s="46">
        <v>3.39</v>
      </c>
      <c r="Q765" s="46">
        <v>1.54</v>
      </c>
      <c r="R765" s="46">
        <v>3.81</v>
      </c>
      <c r="S765" s="46">
        <v>5.5</v>
      </c>
      <c r="T765" s="46">
        <v>8.85</v>
      </c>
      <c r="U765" s="46">
        <v>9.51</v>
      </c>
      <c r="V765" s="46">
        <v>1.43</v>
      </c>
      <c r="W765" s="46">
        <v>6.58</v>
      </c>
      <c r="X765" s="46">
        <v>5.95</v>
      </c>
      <c r="Y765" s="46">
        <v>10.130000000000001</v>
      </c>
      <c r="Z765" s="46">
        <v>4.91</v>
      </c>
      <c r="AA765" s="46">
        <v>8.4499999999999993</v>
      </c>
      <c r="AB765" s="46">
        <v>3.41</v>
      </c>
      <c r="AC765" s="46">
        <v>5.13</v>
      </c>
      <c r="AD765" s="46">
        <v>7.34</v>
      </c>
      <c r="AE765" s="46">
        <v>1.65</v>
      </c>
      <c r="AF765" s="46">
        <v>12.61</v>
      </c>
      <c r="AG765" s="46">
        <v>9.16</v>
      </c>
      <c r="AH765" s="284">
        <f t="shared" si="133"/>
        <v>6.84</v>
      </c>
      <c r="AI765" s="284">
        <f t="shared" si="134"/>
        <v>6.3</v>
      </c>
      <c r="AJ765" s="284">
        <f t="shared" si="135"/>
        <v>4.72</v>
      </c>
      <c r="AK765" s="284">
        <f t="shared" si="136"/>
        <v>7.48</v>
      </c>
      <c r="AL765" s="284">
        <f t="shared" si="137"/>
        <v>8.7200000000000006</v>
      </c>
      <c r="AM765" s="284">
        <f t="shared" si="138"/>
        <v>4.87</v>
      </c>
      <c r="AN765" s="284">
        <f t="shared" si="139"/>
        <v>1.8</v>
      </c>
      <c r="AO765" s="284">
        <f t="shared" si="140"/>
        <v>10.92</v>
      </c>
      <c r="AP765" s="284">
        <f t="shared" si="141"/>
        <v>0.52</v>
      </c>
      <c r="AQ765" s="284">
        <f t="shared" si="142"/>
        <v>1.28</v>
      </c>
      <c r="AR765" s="284">
        <f t="shared" si="143"/>
        <v>1.1499999999999999</v>
      </c>
      <c r="AS765" s="284">
        <f t="shared" si="144"/>
        <v>11.08</v>
      </c>
      <c r="AT765" s="284">
        <f t="shared" si="145"/>
        <v>1.67</v>
      </c>
      <c r="AU765" s="284">
        <f t="shared" si="146"/>
        <v>3.39</v>
      </c>
      <c r="AV765" s="284">
        <f t="shared" si="147"/>
        <v>1.54</v>
      </c>
      <c r="AW765" s="284">
        <f t="shared" si="148"/>
        <v>3.81</v>
      </c>
      <c r="AX765" s="284">
        <f t="shared" si="149"/>
        <v>5.5</v>
      </c>
      <c r="AY765" s="284">
        <f t="shared" si="150"/>
        <v>8.85</v>
      </c>
      <c r="AZ765" s="284">
        <f t="shared" si="151"/>
        <v>9.51</v>
      </c>
      <c r="BA765" s="284">
        <f t="shared" si="152"/>
        <v>1.43</v>
      </c>
      <c r="BB765" s="284">
        <f t="shared" si="153"/>
        <v>6.58</v>
      </c>
      <c r="BC765" s="284">
        <f t="shared" si="154"/>
        <v>5.95</v>
      </c>
      <c r="BD765" s="284">
        <f t="shared" si="155"/>
        <v>10.130000000000001</v>
      </c>
      <c r="BE765" s="284">
        <f t="shared" si="156"/>
        <v>4.91</v>
      </c>
      <c r="BF765" s="284">
        <f t="shared" si="157"/>
        <v>8.4499999999999993</v>
      </c>
      <c r="BG765" s="284">
        <f t="shared" si="158"/>
        <v>3.41</v>
      </c>
      <c r="BH765" s="284">
        <f t="shared" si="159"/>
        <v>5.13</v>
      </c>
      <c r="BI765" s="284">
        <f t="shared" si="160"/>
        <v>7.34</v>
      </c>
      <c r="BJ765" s="284">
        <f t="shared" si="161"/>
        <v>1.65</v>
      </c>
      <c r="BK765" s="284">
        <f t="shared" si="162"/>
        <v>12.61</v>
      </c>
      <c r="BL765" s="284">
        <f t="shared" si="163"/>
        <v>9.16</v>
      </c>
    </row>
    <row r="766" spans="2:64">
      <c r="B766" s="53">
        <v>41347.427083333234</v>
      </c>
      <c r="C766" s="46">
        <v>7.39</v>
      </c>
      <c r="D766" s="46">
        <v>6.23</v>
      </c>
      <c r="E766" s="46">
        <v>4.7300000000000004</v>
      </c>
      <c r="F766" s="46">
        <v>6.69</v>
      </c>
      <c r="G766" s="46">
        <v>8.06</v>
      </c>
      <c r="H766" s="46">
        <v>4.96</v>
      </c>
      <c r="I766" s="46">
        <v>1.81</v>
      </c>
      <c r="J766" s="46">
        <v>10.66</v>
      </c>
      <c r="K766" s="46">
        <v>0.51</v>
      </c>
      <c r="L766" s="46">
        <v>1.31</v>
      </c>
      <c r="M766" s="46">
        <v>1.1200000000000001</v>
      </c>
      <c r="N766" s="46">
        <v>11.14</v>
      </c>
      <c r="O766" s="46">
        <v>1.83</v>
      </c>
      <c r="P766" s="46">
        <v>3.58</v>
      </c>
      <c r="Q766" s="46">
        <v>1.61</v>
      </c>
      <c r="R766" s="46">
        <v>4.47</v>
      </c>
      <c r="S766" s="46">
        <v>2.82</v>
      </c>
      <c r="T766" s="46">
        <v>8.89</v>
      </c>
      <c r="U766" s="46">
        <v>9.2200000000000006</v>
      </c>
      <c r="V766" s="46">
        <v>1.37</v>
      </c>
      <c r="W766" s="46">
        <v>6.24</v>
      </c>
      <c r="X766" s="46">
        <v>6.38</v>
      </c>
      <c r="Y766" s="46">
        <v>10.17</v>
      </c>
      <c r="Z766" s="46">
        <v>4.87</v>
      </c>
      <c r="AA766" s="46">
        <v>8.57</v>
      </c>
      <c r="AB766" s="46">
        <v>3.28</v>
      </c>
      <c r="AC766" s="46">
        <v>6.03</v>
      </c>
      <c r="AD766" s="46">
        <v>7.55</v>
      </c>
      <c r="AE766" s="46">
        <v>1.68</v>
      </c>
      <c r="AF766" s="46">
        <v>12.3</v>
      </c>
      <c r="AG766" s="46">
        <v>9.16</v>
      </c>
      <c r="AH766" s="284">
        <f t="shared" si="133"/>
        <v>7.39</v>
      </c>
      <c r="AI766" s="284">
        <f t="shared" si="134"/>
        <v>6.23</v>
      </c>
      <c r="AJ766" s="284">
        <f t="shared" si="135"/>
        <v>4.7300000000000004</v>
      </c>
      <c r="AK766" s="284">
        <f t="shared" si="136"/>
        <v>6.69</v>
      </c>
      <c r="AL766" s="284">
        <f t="shared" si="137"/>
        <v>8.06</v>
      </c>
      <c r="AM766" s="284">
        <f t="shared" si="138"/>
        <v>4.96</v>
      </c>
      <c r="AN766" s="284">
        <f t="shared" si="139"/>
        <v>1.81</v>
      </c>
      <c r="AO766" s="284">
        <f t="shared" si="140"/>
        <v>10.66</v>
      </c>
      <c r="AP766" s="284">
        <f t="shared" si="141"/>
        <v>0.51</v>
      </c>
      <c r="AQ766" s="284">
        <f t="shared" si="142"/>
        <v>1.31</v>
      </c>
      <c r="AR766" s="284">
        <f t="shared" si="143"/>
        <v>1.1200000000000001</v>
      </c>
      <c r="AS766" s="284">
        <f t="shared" si="144"/>
        <v>11.14</v>
      </c>
      <c r="AT766" s="284">
        <f t="shared" si="145"/>
        <v>1.83</v>
      </c>
      <c r="AU766" s="284">
        <f t="shared" si="146"/>
        <v>3.58</v>
      </c>
      <c r="AV766" s="284">
        <f t="shared" si="147"/>
        <v>1.61</v>
      </c>
      <c r="AW766" s="284">
        <f t="shared" si="148"/>
        <v>4.47</v>
      </c>
      <c r="AX766" s="284">
        <f t="shared" si="149"/>
        <v>2.82</v>
      </c>
      <c r="AY766" s="284">
        <f t="shared" si="150"/>
        <v>8.89</v>
      </c>
      <c r="AZ766" s="284">
        <f t="shared" si="151"/>
        <v>9.2200000000000006</v>
      </c>
      <c r="BA766" s="284">
        <f t="shared" si="152"/>
        <v>1.37</v>
      </c>
      <c r="BB766" s="284">
        <f t="shared" si="153"/>
        <v>6.24</v>
      </c>
      <c r="BC766" s="284">
        <f t="shared" si="154"/>
        <v>6.38</v>
      </c>
      <c r="BD766" s="284">
        <f t="shared" si="155"/>
        <v>10.17</v>
      </c>
      <c r="BE766" s="284">
        <f t="shared" si="156"/>
        <v>4.87</v>
      </c>
      <c r="BF766" s="284">
        <f t="shared" si="157"/>
        <v>8.57</v>
      </c>
      <c r="BG766" s="284">
        <f t="shared" si="158"/>
        <v>3.28</v>
      </c>
      <c r="BH766" s="284">
        <f t="shared" si="159"/>
        <v>6.03</v>
      </c>
      <c r="BI766" s="284">
        <f t="shared" si="160"/>
        <v>7.55</v>
      </c>
      <c r="BJ766" s="284">
        <f t="shared" si="161"/>
        <v>1.68</v>
      </c>
      <c r="BK766" s="284">
        <f t="shared" si="162"/>
        <v>12.3</v>
      </c>
      <c r="BL766" s="284">
        <f t="shared" si="163"/>
        <v>9.16</v>
      </c>
    </row>
    <row r="767" spans="2:64">
      <c r="B767" s="53">
        <v>41347.437499999898</v>
      </c>
      <c r="C767" s="46">
        <v>8.0399999999999991</v>
      </c>
      <c r="D767" s="46">
        <v>5.99</v>
      </c>
      <c r="E767" s="46">
        <v>4.8099999999999996</v>
      </c>
      <c r="F767" s="46">
        <v>6.82</v>
      </c>
      <c r="G767" s="46">
        <v>8.6199999999999992</v>
      </c>
      <c r="H767" s="46">
        <v>4.9000000000000004</v>
      </c>
      <c r="I767" s="46">
        <v>1.85</v>
      </c>
      <c r="J767" s="46">
        <v>10.06</v>
      </c>
      <c r="K767" s="46">
        <v>0.5</v>
      </c>
      <c r="L767" s="46">
        <v>1.36</v>
      </c>
      <c r="M767" s="46">
        <v>1.1100000000000001</v>
      </c>
      <c r="N767" s="46">
        <v>11.07</v>
      </c>
      <c r="O767" s="46">
        <v>2.0299999999999998</v>
      </c>
      <c r="P767" s="46">
        <v>3.52</v>
      </c>
      <c r="Q767" s="46">
        <v>1.66</v>
      </c>
      <c r="R767" s="46">
        <v>5.53</v>
      </c>
      <c r="S767" s="46">
        <v>3.38</v>
      </c>
      <c r="T767" s="46">
        <v>9.09</v>
      </c>
      <c r="U767" s="46">
        <v>9.69</v>
      </c>
      <c r="V767" s="46">
        <v>1.52</v>
      </c>
      <c r="W767" s="46">
        <v>4.8099999999999996</v>
      </c>
      <c r="X767" s="46">
        <v>6.83</v>
      </c>
      <c r="Y767" s="46">
        <v>10.17</v>
      </c>
      <c r="Z767" s="46">
        <v>4.76</v>
      </c>
      <c r="AA767" s="46">
        <v>8.69</v>
      </c>
      <c r="AB767" s="46">
        <v>3.27</v>
      </c>
      <c r="AC767" s="46">
        <v>6.61</v>
      </c>
      <c r="AD767" s="46">
        <v>7.7</v>
      </c>
      <c r="AE767" s="46">
        <v>1.69</v>
      </c>
      <c r="AF767" s="46">
        <v>11.7</v>
      </c>
      <c r="AG767" s="46">
        <v>9.16</v>
      </c>
      <c r="AH767" s="284">
        <f t="shared" si="133"/>
        <v>8.0399999999999991</v>
      </c>
      <c r="AI767" s="284">
        <f t="shared" si="134"/>
        <v>5.99</v>
      </c>
      <c r="AJ767" s="284">
        <f t="shared" si="135"/>
        <v>4.8099999999999996</v>
      </c>
      <c r="AK767" s="284">
        <f t="shared" si="136"/>
        <v>6.82</v>
      </c>
      <c r="AL767" s="284">
        <f t="shared" si="137"/>
        <v>8.6199999999999992</v>
      </c>
      <c r="AM767" s="284">
        <f t="shared" si="138"/>
        <v>4.9000000000000004</v>
      </c>
      <c r="AN767" s="284">
        <f t="shared" si="139"/>
        <v>1.85</v>
      </c>
      <c r="AO767" s="284">
        <f t="shared" si="140"/>
        <v>10.06</v>
      </c>
      <c r="AP767" s="284">
        <f t="shared" si="141"/>
        <v>0.5</v>
      </c>
      <c r="AQ767" s="284">
        <f t="shared" si="142"/>
        <v>1.36</v>
      </c>
      <c r="AR767" s="284">
        <f t="shared" si="143"/>
        <v>1.1100000000000001</v>
      </c>
      <c r="AS767" s="284">
        <f t="shared" si="144"/>
        <v>11.07</v>
      </c>
      <c r="AT767" s="284">
        <f t="shared" si="145"/>
        <v>2.0299999999999998</v>
      </c>
      <c r="AU767" s="284">
        <f t="shared" si="146"/>
        <v>3.52</v>
      </c>
      <c r="AV767" s="284">
        <f t="shared" si="147"/>
        <v>1.66</v>
      </c>
      <c r="AW767" s="284">
        <f t="shared" si="148"/>
        <v>5.53</v>
      </c>
      <c r="AX767" s="284">
        <f t="shared" si="149"/>
        <v>3.38</v>
      </c>
      <c r="AY767" s="284">
        <f t="shared" si="150"/>
        <v>9.09</v>
      </c>
      <c r="AZ767" s="284">
        <f t="shared" si="151"/>
        <v>9.69</v>
      </c>
      <c r="BA767" s="284">
        <f t="shared" si="152"/>
        <v>1.52</v>
      </c>
      <c r="BB767" s="284">
        <f t="shared" si="153"/>
        <v>4.8099999999999996</v>
      </c>
      <c r="BC767" s="284">
        <f t="shared" si="154"/>
        <v>6.83</v>
      </c>
      <c r="BD767" s="284">
        <f t="shared" si="155"/>
        <v>10.17</v>
      </c>
      <c r="BE767" s="284">
        <f t="shared" si="156"/>
        <v>4.76</v>
      </c>
      <c r="BF767" s="284">
        <f t="shared" si="157"/>
        <v>8.69</v>
      </c>
      <c r="BG767" s="284">
        <f t="shared" si="158"/>
        <v>3.27</v>
      </c>
      <c r="BH767" s="284">
        <f t="shared" si="159"/>
        <v>6.61</v>
      </c>
      <c r="BI767" s="284">
        <f t="shared" si="160"/>
        <v>7.7</v>
      </c>
      <c r="BJ767" s="284">
        <f t="shared" si="161"/>
        <v>1.69</v>
      </c>
      <c r="BK767" s="284">
        <f t="shared" si="162"/>
        <v>11.7</v>
      </c>
      <c r="BL767" s="284">
        <f t="shared" si="163"/>
        <v>9.16</v>
      </c>
    </row>
    <row r="768" spans="2:64">
      <c r="B768" s="53">
        <v>41347.447916666562</v>
      </c>
      <c r="C768" s="46">
        <v>8.24</v>
      </c>
      <c r="D768" s="46">
        <v>5.81</v>
      </c>
      <c r="E768" s="46">
        <v>4.84</v>
      </c>
      <c r="F768" s="46">
        <v>7.46</v>
      </c>
      <c r="G768" s="46">
        <v>8.67</v>
      </c>
      <c r="H768" s="46">
        <v>4.8600000000000003</v>
      </c>
      <c r="I768" s="46">
        <v>1.86</v>
      </c>
      <c r="J768" s="46">
        <v>9.06</v>
      </c>
      <c r="K768" s="46">
        <v>0.53</v>
      </c>
      <c r="L768" s="46">
        <v>1.35</v>
      </c>
      <c r="M768" s="46">
        <v>1.07</v>
      </c>
      <c r="N768" s="46">
        <v>11.25</v>
      </c>
      <c r="O768" s="46">
        <v>2.1800000000000002</v>
      </c>
      <c r="P768" s="46">
        <v>3.55</v>
      </c>
      <c r="Q768" s="46">
        <v>1.69</v>
      </c>
      <c r="R768" s="46">
        <v>5.89</v>
      </c>
      <c r="S768" s="46">
        <v>3.38</v>
      </c>
      <c r="T768" s="46">
        <v>8.94</v>
      </c>
      <c r="U768" s="46">
        <v>9.7100000000000009</v>
      </c>
      <c r="V768" s="46">
        <v>1.5</v>
      </c>
      <c r="W768" s="46">
        <v>5.46</v>
      </c>
      <c r="X768" s="46">
        <v>6.99</v>
      </c>
      <c r="Y768" s="46">
        <v>10.19</v>
      </c>
      <c r="Z768" s="46">
        <v>4.97</v>
      </c>
      <c r="AA768" s="46">
        <v>8.86</v>
      </c>
      <c r="AB768" s="46">
        <v>3.3</v>
      </c>
      <c r="AC768" s="46">
        <v>7</v>
      </c>
      <c r="AD768" s="46">
        <v>7.59</v>
      </c>
      <c r="AE768" s="46">
        <v>1.67</v>
      </c>
      <c r="AF768" s="46">
        <v>11.17</v>
      </c>
      <c r="AG768" s="46">
        <v>9.08</v>
      </c>
      <c r="AH768" s="284">
        <f t="shared" si="133"/>
        <v>8.24</v>
      </c>
      <c r="AI768" s="284">
        <f t="shared" si="134"/>
        <v>5.81</v>
      </c>
      <c r="AJ768" s="284">
        <f t="shared" si="135"/>
        <v>4.84</v>
      </c>
      <c r="AK768" s="284">
        <f t="shared" si="136"/>
        <v>7.46</v>
      </c>
      <c r="AL768" s="284">
        <f t="shared" si="137"/>
        <v>8.67</v>
      </c>
      <c r="AM768" s="284">
        <f t="shared" si="138"/>
        <v>4.8600000000000003</v>
      </c>
      <c r="AN768" s="284">
        <f t="shared" si="139"/>
        <v>1.86</v>
      </c>
      <c r="AO768" s="284">
        <f t="shared" si="140"/>
        <v>9.06</v>
      </c>
      <c r="AP768" s="284">
        <f t="shared" si="141"/>
        <v>0.53</v>
      </c>
      <c r="AQ768" s="284">
        <f t="shared" si="142"/>
        <v>1.35</v>
      </c>
      <c r="AR768" s="284">
        <f t="shared" si="143"/>
        <v>1.07</v>
      </c>
      <c r="AS768" s="284">
        <f t="shared" si="144"/>
        <v>11.25</v>
      </c>
      <c r="AT768" s="284">
        <f t="shared" si="145"/>
        <v>2.1800000000000002</v>
      </c>
      <c r="AU768" s="284">
        <f t="shared" si="146"/>
        <v>3.55</v>
      </c>
      <c r="AV768" s="284">
        <f t="shared" si="147"/>
        <v>1.69</v>
      </c>
      <c r="AW768" s="284">
        <f t="shared" si="148"/>
        <v>5.89</v>
      </c>
      <c r="AX768" s="284">
        <f t="shared" si="149"/>
        <v>3.38</v>
      </c>
      <c r="AY768" s="284">
        <f t="shared" si="150"/>
        <v>8.94</v>
      </c>
      <c r="AZ768" s="284">
        <f t="shared" si="151"/>
        <v>9.7100000000000009</v>
      </c>
      <c r="BA768" s="284">
        <f t="shared" si="152"/>
        <v>1.5</v>
      </c>
      <c r="BB768" s="284">
        <f t="shared" si="153"/>
        <v>5.46</v>
      </c>
      <c r="BC768" s="284">
        <f t="shared" si="154"/>
        <v>6.99</v>
      </c>
      <c r="BD768" s="284">
        <f t="shared" si="155"/>
        <v>10.19</v>
      </c>
      <c r="BE768" s="284">
        <f t="shared" si="156"/>
        <v>4.97</v>
      </c>
      <c r="BF768" s="284">
        <f t="shared" si="157"/>
        <v>8.86</v>
      </c>
      <c r="BG768" s="284">
        <f t="shared" si="158"/>
        <v>3.3</v>
      </c>
      <c r="BH768" s="284">
        <f t="shared" si="159"/>
        <v>7</v>
      </c>
      <c r="BI768" s="284">
        <f t="shared" si="160"/>
        <v>7.59</v>
      </c>
      <c r="BJ768" s="284">
        <f t="shared" si="161"/>
        <v>1.67</v>
      </c>
      <c r="BK768" s="284">
        <f t="shared" si="162"/>
        <v>11.17</v>
      </c>
      <c r="BL768" s="284">
        <f t="shared" si="163"/>
        <v>9.08</v>
      </c>
    </row>
    <row r="769" spans="2:64">
      <c r="B769" s="53">
        <v>41347.458333333227</v>
      </c>
      <c r="C769" s="46">
        <v>8.67</v>
      </c>
      <c r="D769" s="46">
        <v>5.53</v>
      </c>
      <c r="E769" s="46">
        <v>4.8099999999999996</v>
      </c>
      <c r="F769" s="46">
        <v>8.1199999999999992</v>
      </c>
      <c r="G769" s="46">
        <v>7.68</v>
      </c>
      <c r="H769" s="46">
        <v>4.84</v>
      </c>
      <c r="I769" s="46">
        <v>1.83</v>
      </c>
      <c r="J769" s="46">
        <v>8.3000000000000007</v>
      </c>
      <c r="K769" s="46">
        <v>0.52</v>
      </c>
      <c r="L769" s="46">
        <v>1.22</v>
      </c>
      <c r="M769" s="46">
        <v>1.1299999999999999</v>
      </c>
      <c r="N769" s="46">
        <v>11.34</v>
      </c>
      <c r="O769" s="46">
        <v>2.23</v>
      </c>
      <c r="P769" s="46">
        <v>3.38</v>
      </c>
      <c r="Q769" s="46">
        <v>1.43</v>
      </c>
      <c r="R769" s="46">
        <v>6.08</v>
      </c>
      <c r="S769" s="46">
        <v>2.98</v>
      </c>
      <c r="T769" s="46">
        <v>9.1300000000000008</v>
      </c>
      <c r="U769" s="46">
        <v>10.25</v>
      </c>
      <c r="V769" s="46">
        <v>1.56</v>
      </c>
      <c r="W769" s="46">
        <v>6.87</v>
      </c>
      <c r="X769" s="46">
        <v>7</v>
      </c>
      <c r="Y769" s="46">
        <v>10.19</v>
      </c>
      <c r="Z769" s="46">
        <v>4.55</v>
      </c>
      <c r="AA769" s="46">
        <v>8.92</v>
      </c>
      <c r="AB769" s="46">
        <v>3.35</v>
      </c>
      <c r="AC769" s="46">
        <v>7.42</v>
      </c>
      <c r="AD769" s="46">
        <v>7.84</v>
      </c>
      <c r="AE769" s="46">
        <v>1.66</v>
      </c>
      <c r="AF769" s="46">
        <v>11.32</v>
      </c>
      <c r="AG769" s="46">
        <v>9.0500000000000007</v>
      </c>
      <c r="AH769" s="284">
        <f t="shared" si="133"/>
        <v>8.67</v>
      </c>
      <c r="AI769" s="284">
        <f t="shared" si="134"/>
        <v>5.53</v>
      </c>
      <c r="AJ769" s="284">
        <f t="shared" si="135"/>
        <v>4.8099999999999996</v>
      </c>
      <c r="AK769" s="284">
        <f t="shared" si="136"/>
        <v>8.1199999999999992</v>
      </c>
      <c r="AL769" s="284">
        <f t="shared" si="137"/>
        <v>7.68</v>
      </c>
      <c r="AM769" s="284">
        <f t="shared" si="138"/>
        <v>4.84</v>
      </c>
      <c r="AN769" s="284">
        <f t="shared" si="139"/>
        <v>1.83</v>
      </c>
      <c r="AO769" s="284">
        <f t="shared" si="140"/>
        <v>8.3000000000000007</v>
      </c>
      <c r="AP769" s="284">
        <f t="shared" si="141"/>
        <v>0.52</v>
      </c>
      <c r="AQ769" s="284">
        <f t="shared" si="142"/>
        <v>1.22</v>
      </c>
      <c r="AR769" s="284">
        <f t="shared" si="143"/>
        <v>1.1299999999999999</v>
      </c>
      <c r="AS769" s="284">
        <f t="shared" si="144"/>
        <v>11.34</v>
      </c>
      <c r="AT769" s="284">
        <f t="shared" si="145"/>
        <v>2.23</v>
      </c>
      <c r="AU769" s="284">
        <f t="shared" si="146"/>
        <v>3.38</v>
      </c>
      <c r="AV769" s="284">
        <f t="shared" si="147"/>
        <v>1.43</v>
      </c>
      <c r="AW769" s="284">
        <f t="shared" si="148"/>
        <v>6.08</v>
      </c>
      <c r="AX769" s="284">
        <f t="shared" si="149"/>
        <v>2.98</v>
      </c>
      <c r="AY769" s="284">
        <f t="shared" si="150"/>
        <v>9.1300000000000008</v>
      </c>
      <c r="AZ769" s="284">
        <f t="shared" si="151"/>
        <v>10.25</v>
      </c>
      <c r="BA769" s="284">
        <f t="shared" si="152"/>
        <v>1.56</v>
      </c>
      <c r="BB769" s="284">
        <f t="shared" si="153"/>
        <v>6.87</v>
      </c>
      <c r="BC769" s="284">
        <f t="shared" si="154"/>
        <v>7</v>
      </c>
      <c r="BD769" s="284">
        <f t="shared" si="155"/>
        <v>10.19</v>
      </c>
      <c r="BE769" s="284">
        <f t="shared" si="156"/>
        <v>4.55</v>
      </c>
      <c r="BF769" s="284">
        <f t="shared" si="157"/>
        <v>8.92</v>
      </c>
      <c r="BG769" s="284">
        <f t="shared" si="158"/>
        <v>3.35</v>
      </c>
      <c r="BH769" s="284">
        <f t="shared" si="159"/>
        <v>7.42</v>
      </c>
      <c r="BI769" s="284">
        <f t="shared" si="160"/>
        <v>7.84</v>
      </c>
      <c r="BJ769" s="284">
        <f t="shared" si="161"/>
        <v>1.66</v>
      </c>
      <c r="BK769" s="284">
        <f t="shared" si="162"/>
        <v>11.32</v>
      </c>
      <c r="BL769" s="284">
        <f t="shared" si="163"/>
        <v>9.0500000000000007</v>
      </c>
    </row>
    <row r="770" spans="2:64">
      <c r="B770" s="53">
        <v>41347.468749999891</v>
      </c>
      <c r="C770" s="46">
        <v>8.9600000000000009</v>
      </c>
      <c r="D770" s="46">
        <v>5.33</v>
      </c>
      <c r="E770" s="46">
        <v>4.74</v>
      </c>
      <c r="F770" s="46">
        <v>7.71</v>
      </c>
      <c r="G770" s="46">
        <v>7.33</v>
      </c>
      <c r="H770" s="46">
        <v>4.83</v>
      </c>
      <c r="I770" s="46">
        <v>1.83</v>
      </c>
      <c r="J770" s="46">
        <v>8.11</v>
      </c>
      <c r="K770" s="46">
        <v>0.48</v>
      </c>
      <c r="L770" s="46">
        <v>1.1100000000000001</v>
      </c>
      <c r="M770" s="46">
        <v>1.1100000000000001</v>
      </c>
      <c r="N770" s="46">
        <v>11.44</v>
      </c>
      <c r="O770" s="46">
        <v>2.29</v>
      </c>
      <c r="P770" s="46">
        <v>3.5</v>
      </c>
      <c r="Q770" s="46">
        <v>1.65</v>
      </c>
      <c r="R770" s="46">
        <v>6.27</v>
      </c>
      <c r="S770" s="46">
        <v>2.97</v>
      </c>
      <c r="T770" s="46">
        <v>9.11</v>
      </c>
      <c r="U770" s="46">
        <v>9.9700000000000006</v>
      </c>
      <c r="V770" s="46">
        <v>1.7</v>
      </c>
      <c r="W770" s="46">
        <v>6.98</v>
      </c>
      <c r="X770" s="46">
        <v>7.21</v>
      </c>
      <c r="Y770" s="46">
        <v>10.16</v>
      </c>
      <c r="Z770" s="46">
        <v>4.1100000000000003</v>
      </c>
      <c r="AA770" s="46">
        <v>8.8000000000000007</v>
      </c>
      <c r="AB770" s="46">
        <v>3.3</v>
      </c>
      <c r="AC770" s="46">
        <v>7.73</v>
      </c>
      <c r="AD770" s="46">
        <v>7.63</v>
      </c>
      <c r="AE770" s="46">
        <v>1.67</v>
      </c>
      <c r="AF770" s="46">
        <v>10.52</v>
      </c>
      <c r="AG770" s="46">
        <v>9.1999999999999993</v>
      </c>
      <c r="AH770" s="284">
        <f t="shared" si="133"/>
        <v>8.9600000000000009</v>
      </c>
      <c r="AI770" s="284">
        <f t="shared" si="134"/>
        <v>5.33</v>
      </c>
      <c r="AJ770" s="284">
        <f t="shared" si="135"/>
        <v>4.74</v>
      </c>
      <c r="AK770" s="284">
        <f t="shared" si="136"/>
        <v>7.71</v>
      </c>
      <c r="AL770" s="284">
        <f t="shared" si="137"/>
        <v>7.33</v>
      </c>
      <c r="AM770" s="284">
        <f t="shared" si="138"/>
        <v>4.83</v>
      </c>
      <c r="AN770" s="284">
        <f t="shared" si="139"/>
        <v>1.83</v>
      </c>
      <c r="AO770" s="284">
        <f t="shared" si="140"/>
        <v>8.11</v>
      </c>
      <c r="AP770" s="284">
        <f t="shared" si="141"/>
        <v>0.48</v>
      </c>
      <c r="AQ770" s="284">
        <f t="shared" si="142"/>
        <v>1.1100000000000001</v>
      </c>
      <c r="AR770" s="284">
        <f t="shared" si="143"/>
        <v>1.1100000000000001</v>
      </c>
      <c r="AS770" s="284">
        <f t="shared" si="144"/>
        <v>11.44</v>
      </c>
      <c r="AT770" s="284">
        <f t="shared" si="145"/>
        <v>2.29</v>
      </c>
      <c r="AU770" s="284">
        <f t="shared" si="146"/>
        <v>3.5</v>
      </c>
      <c r="AV770" s="284">
        <f t="shared" si="147"/>
        <v>1.65</v>
      </c>
      <c r="AW770" s="284">
        <f t="shared" si="148"/>
        <v>6.27</v>
      </c>
      <c r="AX770" s="284">
        <f t="shared" si="149"/>
        <v>2.97</v>
      </c>
      <c r="AY770" s="284">
        <f t="shared" si="150"/>
        <v>9.11</v>
      </c>
      <c r="AZ770" s="284">
        <f t="shared" si="151"/>
        <v>9.9700000000000006</v>
      </c>
      <c r="BA770" s="284">
        <f t="shared" si="152"/>
        <v>1.7</v>
      </c>
      <c r="BB770" s="284">
        <f t="shared" si="153"/>
        <v>6.98</v>
      </c>
      <c r="BC770" s="284">
        <f t="shared" si="154"/>
        <v>7.21</v>
      </c>
      <c r="BD770" s="284">
        <f t="shared" si="155"/>
        <v>10.16</v>
      </c>
      <c r="BE770" s="284">
        <f t="shared" si="156"/>
        <v>4.1100000000000003</v>
      </c>
      <c r="BF770" s="284">
        <f t="shared" si="157"/>
        <v>8.8000000000000007</v>
      </c>
      <c r="BG770" s="284">
        <f t="shared" si="158"/>
        <v>3.3</v>
      </c>
      <c r="BH770" s="284">
        <f t="shared" si="159"/>
        <v>7.73</v>
      </c>
      <c r="BI770" s="284">
        <f t="shared" si="160"/>
        <v>7.63</v>
      </c>
      <c r="BJ770" s="284">
        <f t="shared" si="161"/>
        <v>1.67</v>
      </c>
      <c r="BK770" s="284">
        <f t="shared" si="162"/>
        <v>10.52</v>
      </c>
      <c r="BL770" s="284">
        <f t="shared" si="163"/>
        <v>9.1999999999999993</v>
      </c>
    </row>
    <row r="771" spans="2:64">
      <c r="B771" s="53">
        <v>41347.479166666555</v>
      </c>
      <c r="C771" s="46">
        <v>8.99</v>
      </c>
      <c r="D771" s="46">
        <v>5.1100000000000003</v>
      </c>
      <c r="E771" s="46">
        <v>4.6399999999999997</v>
      </c>
      <c r="F771" s="46">
        <v>7.94</v>
      </c>
      <c r="G771" s="46">
        <v>6.97</v>
      </c>
      <c r="H771" s="46">
        <v>4.79</v>
      </c>
      <c r="I771" s="46">
        <v>1.82</v>
      </c>
      <c r="J771" s="46">
        <v>7.94</v>
      </c>
      <c r="K771" s="46">
        <v>0.5</v>
      </c>
      <c r="L771" s="46">
        <v>1.07</v>
      </c>
      <c r="M771" s="46">
        <v>1.1200000000000001</v>
      </c>
      <c r="N771" s="46">
        <v>11.39</v>
      </c>
      <c r="O771" s="46">
        <v>2.31</v>
      </c>
      <c r="P771" s="46">
        <v>3.72</v>
      </c>
      <c r="Q771" s="46">
        <v>1.66</v>
      </c>
      <c r="R771" s="46">
        <v>6.47</v>
      </c>
      <c r="S771" s="46">
        <v>2.92</v>
      </c>
      <c r="T771" s="46">
        <v>9.1300000000000008</v>
      </c>
      <c r="U771" s="46">
        <v>10.32</v>
      </c>
      <c r="V771" s="46">
        <v>1.97</v>
      </c>
      <c r="W771" s="46">
        <v>7.09</v>
      </c>
      <c r="X771" s="46">
        <v>7.54</v>
      </c>
      <c r="Y771" s="46">
        <v>10.15</v>
      </c>
      <c r="Z771" s="46">
        <v>4.1500000000000004</v>
      </c>
      <c r="AA771" s="46">
        <v>8.76</v>
      </c>
      <c r="AB771" s="46">
        <v>3.4</v>
      </c>
      <c r="AC771" s="46">
        <v>7.82</v>
      </c>
      <c r="AD771" s="46">
        <v>7.44</v>
      </c>
      <c r="AE771" s="46">
        <v>1.69</v>
      </c>
      <c r="AF771" s="46">
        <v>10.81</v>
      </c>
      <c r="AG771" s="46">
        <v>9.2200000000000006</v>
      </c>
      <c r="AH771" s="284">
        <f t="shared" si="133"/>
        <v>8.99</v>
      </c>
      <c r="AI771" s="284">
        <f t="shared" si="134"/>
        <v>5.1100000000000003</v>
      </c>
      <c r="AJ771" s="284">
        <f t="shared" si="135"/>
        <v>4.6399999999999997</v>
      </c>
      <c r="AK771" s="284">
        <f t="shared" si="136"/>
        <v>7.94</v>
      </c>
      <c r="AL771" s="284">
        <f t="shared" si="137"/>
        <v>6.97</v>
      </c>
      <c r="AM771" s="284">
        <f t="shared" si="138"/>
        <v>4.79</v>
      </c>
      <c r="AN771" s="284">
        <f t="shared" si="139"/>
        <v>1.82</v>
      </c>
      <c r="AO771" s="284">
        <f t="shared" si="140"/>
        <v>7.94</v>
      </c>
      <c r="AP771" s="284">
        <f t="shared" si="141"/>
        <v>0.5</v>
      </c>
      <c r="AQ771" s="284">
        <f t="shared" si="142"/>
        <v>1.07</v>
      </c>
      <c r="AR771" s="284">
        <f t="shared" si="143"/>
        <v>1.1200000000000001</v>
      </c>
      <c r="AS771" s="284">
        <f t="shared" si="144"/>
        <v>11.39</v>
      </c>
      <c r="AT771" s="284">
        <f t="shared" si="145"/>
        <v>2.31</v>
      </c>
      <c r="AU771" s="284">
        <f t="shared" si="146"/>
        <v>3.72</v>
      </c>
      <c r="AV771" s="284">
        <f t="shared" si="147"/>
        <v>1.66</v>
      </c>
      <c r="AW771" s="284">
        <f t="shared" si="148"/>
        <v>6.47</v>
      </c>
      <c r="AX771" s="284">
        <f t="shared" si="149"/>
        <v>2.92</v>
      </c>
      <c r="AY771" s="284">
        <f t="shared" si="150"/>
        <v>9.1300000000000008</v>
      </c>
      <c r="AZ771" s="284">
        <f t="shared" si="151"/>
        <v>10.32</v>
      </c>
      <c r="BA771" s="284">
        <f t="shared" si="152"/>
        <v>1.97</v>
      </c>
      <c r="BB771" s="284">
        <f t="shared" si="153"/>
        <v>7.09</v>
      </c>
      <c r="BC771" s="284">
        <f t="shared" si="154"/>
        <v>7.54</v>
      </c>
      <c r="BD771" s="284">
        <f t="shared" si="155"/>
        <v>10.15</v>
      </c>
      <c r="BE771" s="284">
        <f t="shared" si="156"/>
        <v>4.1500000000000004</v>
      </c>
      <c r="BF771" s="284">
        <f t="shared" si="157"/>
        <v>8.76</v>
      </c>
      <c r="BG771" s="284">
        <f t="shared" si="158"/>
        <v>3.4</v>
      </c>
      <c r="BH771" s="284">
        <f t="shared" si="159"/>
        <v>7.82</v>
      </c>
      <c r="BI771" s="284">
        <f t="shared" si="160"/>
        <v>7.44</v>
      </c>
      <c r="BJ771" s="284">
        <f t="shared" si="161"/>
        <v>1.69</v>
      </c>
      <c r="BK771" s="284">
        <f t="shared" si="162"/>
        <v>10.81</v>
      </c>
      <c r="BL771" s="284">
        <f t="shared" si="163"/>
        <v>9.2200000000000006</v>
      </c>
    </row>
    <row r="772" spans="2:64">
      <c r="B772" s="53">
        <v>41347.489583333219</v>
      </c>
      <c r="C772" s="46">
        <v>9.07</v>
      </c>
      <c r="D772" s="46">
        <v>4.84</v>
      </c>
      <c r="E772" s="46">
        <v>4.67</v>
      </c>
      <c r="F772" s="46">
        <v>7.82</v>
      </c>
      <c r="G772" s="46">
        <v>7.3</v>
      </c>
      <c r="H772" s="46">
        <v>4.71</v>
      </c>
      <c r="I772" s="46">
        <v>1.83</v>
      </c>
      <c r="J772" s="46">
        <v>7.88</v>
      </c>
      <c r="K772" s="46">
        <v>0.49</v>
      </c>
      <c r="L772" s="46">
        <v>0.7</v>
      </c>
      <c r="M772" s="46">
        <v>1.03</v>
      </c>
      <c r="N772" s="46">
        <v>11.54</v>
      </c>
      <c r="O772" s="46">
        <v>2.33</v>
      </c>
      <c r="P772" s="46">
        <v>3.52</v>
      </c>
      <c r="Q772" s="46">
        <v>1.86</v>
      </c>
      <c r="R772" s="46">
        <v>6.6</v>
      </c>
      <c r="S772" s="46">
        <v>2.85</v>
      </c>
      <c r="T772" s="46">
        <v>9.35</v>
      </c>
      <c r="U772" s="46">
        <v>10.08</v>
      </c>
      <c r="V772" s="46">
        <v>2.11</v>
      </c>
      <c r="W772" s="46">
        <v>7.09</v>
      </c>
      <c r="X772" s="46">
        <v>7.97</v>
      </c>
      <c r="Y772" s="46">
        <v>10.14</v>
      </c>
      <c r="Z772" s="46">
        <v>4.25</v>
      </c>
      <c r="AA772" s="46">
        <v>8.92</v>
      </c>
      <c r="AB772" s="46">
        <v>3.41</v>
      </c>
      <c r="AC772" s="46">
        <v>7.84</v>
      </c>
      <c r="AD772" s="46">
        <v>7.62</v>
      </c>
      <c r="AE772" s="46">
        <v>1.68</v>
      </c>
      <c r="AF772" s="46">
        <v>10.86</v>
      </c>
      <c r="AG772" s="46">
        <v>9.15</v>
      </c>
      <c r="AH772" s="284">
        <f t="shared" si="133"/>
        <v>9.07</v>
      </c>
      <c r="AI772" s="284">
        <f t="shared" si="134"/>
        <v>4.84</v>
      </c>
      <c r="AJ772" s="284">
        <f t="shared" si="135"/>
        <v>4.67</v>
      </c>
      <c r="AK772" s="284">
        <f t="shared" si="136"/>
        <v>7.82</v>
      </c>
      <c r="AL772" s="284">
        <f t="shared" si="137"/>
        <v>7.3</v>
      </c>
      <c r="AM772" s="284">
        <f t="shared" si="138"/>
        <v>4.71</v>
      </c>
      <c r="AN772" s="284">
        <f t="shared" si="139"/>
        <v>1.83</v>
      </c>
      <c r="AO772" s="284">
        <f t="shared" si="140"/>
        <v>7.88</v>
      </c>
      <c r="AP772" s="284">
        <f t="shared" si="141"/>
        <v>0.49</v>
      </c>
      <c r="AQ772" s="284">
        <f t="shared" si="142"/>
        <v>0.7</v>
      </c>
      <c r="AR772" s="284">
        <f t="shared" si="143"/>
        <v>1.03</v>
      </c>
      <c r="AS772" s="284">
        <f t="shared" si="144"/>
        <v>11.54</v>
      </c>
      <c r="AT772" s="284">
        <f t="shared" si="145"/>
        <v>2.33</v>
      </c>
      <c r="AU772" s="284">
        <f t="shared" si="146"/>
        <v>3.52</v>
      </c>
      <c r="AV772" s="284">
        <f t="shared" si="147"/>
        <v>1.86</v>
      </c>
      <c r="AW772" s="284">
        <f t="shared" si="148"/>
        <v>6.6</v>
      </c>
      <c r="AX772" s="284">
        <f t="shared" si="149"/>
        <v>2.85</v>
      </c>
      <c r="AY772" s="284">
        <f t="shared" si="150"/>
        <v>9.35</v>
      </c>
      <c r="AZ772" s="284">
        <f t="shared" si="151"/>
        <v>10.08</v>
      </c>
      <c r="BA772" s="284">
        <f t="shared" si="152"/>
        <v>2.11</v>
      </c>
      <c r="BB772" s="284">
        <f t="shared" si="153"/>
        <v>7.09</v>
      </c>
      <c r="BC772" s="284">
        <f t="shared" si="154"/>
        <v>7.97</v>
      </c>
      <c r="BD772" s="284">
        <f t="shared" si="155"/>
        <v>10.14</v>
      </c>
      <c r="BE772" s="284">
        <f t="shared" si="156"/>
        <v>4.25</v>
      </c>
      <c r="BF772" s="284">
        <f t="shared" si="157"/>
        <v>8.92</v>
      </c>
      <c r="BG772" s="284">
        <f t="shared" si="158"/>
        <v>3.41</v>
      </c>
      <c r="BH772" s="284">
        <f t="shared" si="159"/>
        <v>7.84</v>
      </c>
      <c r="BI772" s="284">
        <f t="shared" si="160"/>
        <v>7.62</v>
      </c>
      <c r="BJ772" s="284">
        <f t="shared" si="161"/>
        <v>1.68</v>
      </c>
      <c r="BK772" s="284">
        <f t="shared" si="162"/>
        <v>10.86</v>
      </c>
      <c r="BL772" s="284">
        <f t="shared" si="163"/>
        <v>9.15</v>
      </c>
    </row>
    <row r="773" spans="2:64">
      <c r="B773" s="53">
        <v>41347.499999999884</v>
      </c>
      <c r="C773" s="46">
        <v>9.1300000000000008</v>
      </c>
      <c r="D773" s="46">
        <v>4.79</v>
      </c>
      <c r="E773" s="46">
        <v>4.7</v>
      </c>
      <c r="F773" s="46">
        <v>7.29</v>
      </c>
      <c r="G773" s="46">
        <v>7.26</v>
      </c>
      <c r="H773" s="46">
        <v>4.55</v>
      </c>
      <c r="I773" s="46">
        <v>1.87</v>
      </c>
      <c r="J773" s="46">
        <v>7.87</v>
      </c>
      <c r="K773" s="46">
        <v>0.46</v>
      </c>
      <c r="L773" s="46">
        <v>0.59</v>
      </c>
      <c r="M773" s="46">
        <v>0.88</v>
      </c>
      <c r="N773" s="46">
        <v>11.82</v>
      </c>
      <c r="O773" s="46">
        <v>2.33</v>
      </c>
      <c r="P773" s="46">
        <v>3.82</v>
      </c>
      <c r="Q773" s="46">
        <v>1.78</v>
      </c>
      <c r="R773" s="46">
        <v>6.54</v>
      </c>
      <c r="S773" s="46">
        <v>2.86</v>
      </c>
      <c r="T773" s="46">
        <v>9.02</v>
      </c>
      <c r="U773" s="46">
        <v>9.24</v>
      </c>
      <c r="V773" s="46">
        <v>2.2000000000000002</v>
      </c>
      <c r="W773" s="46">
        <v>7.01</v>
      </c>
      <c r="X773" s="46">
        <v>8.0299999999999994</v>
      </c>
      <c r="Y773" s="46">
        <v>10.130000000000001</v>
      </c>
      <c r="Z773" s="46">
        <v>4.18</v>
      </c>
      <c r="AA773" s="46">
        <v>8.91</v>
      </c>
      <c r="AB773" s="46">
        <v>3.29</v>
      </c>
      <c r="AC773" s="46">
        <v>7.9</v>
      </c>
      <c r="AD773" s="46">
        <v>7.57</v>
      </c>
      <c r="AE773" s="46">
        <v>1.71</v>
      </c>
      <c r="AF773" s="46">
        <v>11</v>
      </c>
      <c r="AG773" s="46">
        <v>9.2100000000000009</v>
      </c>
      <c r="AH773" s="284">
        <f t="shared" si="133"/>
        <v>9.1300000000000008</v>
      </c>
      <c r="AI773" s="284">
        <f t="shared" si="134"/>
        <v>4.79</v>
      </c>
      <c r="AJ773" s="284">
        <f t="shared" si="135"/>
        <v>4.7</v>
      </c>
      <c r="AK773" s="284">
        <f t="shared" si="136"/>
        <v>7.29</v>
      </c>
      <c r="AL773" s="284">
        <f t="shared" si="137"/>
        <v>7.26</v>
      </c>
      <c r="AM773" s="284">
        <f t="shared" si="138"/>
        <v>4.55</v>
      </c>
      <c r="AN773" s="284">
        <f t="shared" si="139"/>
        <v>1.87</v>
      </c>
      <c r="AO773" s="284">
        <f t="shared" si="140"/>
        <v>7.87</v>
      </c>
      <c r="AP773" s="284">
        <f t="shared" si="141"/>
        <v>0.46</v>
      </c>
      <c r="AQ773" s="284">
        <f t="shared" si="142"/>
        <v>0.59</v>
      </c>
      <c r="AR773" s="284">
        <f t="shared" si="143"/>
        <v>0.88</v>
      </c>
      <c r="AS773" s="284">
        <f t="shared" si="144"/>
        <v>11.82</v>
      </c>
      <c r="AT773" s="284">
        <f t="shared" si="145"/>
        <v>2.33</v>
      </c>
      <c r="AU773" s="284">
        <f t="shared" si="146"/>
        <v>3.82</v>
      </c>
      <c r="AV773" s="284">
        <f t="shared" si="147"/>
        <v>1.78</v>
      </c>
      <c r="AW773" s="284">
        <f t="shared" si="148"/>
        <v>6.54</v>
      </c>
      <c r="AX773" s="284">
        <f t="shared" si="149"/>
        <v>2.86</v>
      </c>
      <c r="AY773" s="284">
        <f t="shared" si="150"/>
        <v>9.02</v>
      </c>
      <c r="AZ773" s="284">
        <f t="shared" si="151"/>
        <v>9.24</v>
      </c>
      <c r="BA773" s="284">
        <f t="shared" si="152"/>
        <v>2.2000000000000002</v>
      </c>
      <c r="BB773" s="284">
        <f t="shared" si="153"/>
        <v>7.01</v>
      </c>
      <c r="BC773" s="284">
        <f t="shared" si="154"/>
        <v>8.0299999999999994</v>
      </c>
      <c r="BD773" s="284">
        <f t="shared" si="155"/>
        <v>10.130000000000001</v>
      </c>
      <c r="BE773" s="284">
        <f t="shared" si="156"/>
        <v>4.18</v>
      </c>
      <c r="BF773" s="284">
        <f t="shared" si="157"/>
        <v>8.91</v>
      </c>
      <c r="BG773" s="284">
        <f t="shared" si="158"/>
        <v>3.29</v>
      </c>
      <c r="BH773" s="284">
        <f t="shared" si="159"/>
        <v>7.9</v>
      </c>
      <c r="BI773" s="284">
        <f t="shared" si="160"/>
        <v>7.57</v>
      </c>
      <c r="BJ773" s="284">
        <f t="shared" si="161"/>
        <v>1.71</v>
      </c>
      <c r="BK773" s="284">
        <f t="shared" si="162"/>
        <v>11</v>
      </c>
      <c r="BL773" s="284">
        <f t="shared" si="163"/>
        <v>9.2100000000000009</v>
      </c>
    </row>
    <row r="774" spans="2:64">
      <c r="B774" s="53">
        <v>41347.510416666548</v>
      </c>
      <c r="C774" s="46">
        <v>9.16</v>
      </c>
      <c r="D774" s="46">
        <v>4.24</v>
      </c>
      <c r="E774" s="46">
        <v>4.6900000000000004</v>
      </c>
      <c r="F774" s="46">
        <v>7.62</v>
      </c>
      <c r="G774" s="46">
        <v>6.86</v>
      </c>
      <c r="H774" s="46">
        <v>4.57</v>
      </c>
      <c r="I774" s="46">
        <v>1.87</v>
      </c>
      <c r="J774" s="46">
        <v>7.76</v>
      </c>
      <c r="K774" s="46">
        <v>0.41</v>
      </c>
      <c r="L774" s="46">
        <v>0.65</v>
      </c>
      <c r="M774" s="46">
        <v>0.85</v>
      </c>
      <c r="N774" s="46">
        <v>11.81</v>
      </c>
      <c r="O774" s="46">
        <v>2.38</v>
      </c>
      <c r="P774" s="46">
        <v>3.94</v>
      </c>
      <c r="Q774" s="46">
        <v>1.67</v>
      </c>
      <c r="R774" s="46">
        <v>6.63</v>
      </c>
      <c r="S774" s="46">
        <v>2.57</v>
      </c>
      <c r="T774" s="46">
        <v>8.9600000000000009</v>
      </c>
      <c r="U774" s="46">
        <v>8.75</v>
      </c>
      <c r="V774" s="46">
        <v>2.0699999999999998</v>
      </c>
      <c r="W774" s="46">
        <v>7.09</v>
      </c>
      <c r="X774" s="46">
        <v>8.08</v>
      </c>
      <c r="Y774" s="46">
        <v>10.19</v>
      </c>
      <c r="Z774" s="46">
        <v>4.18</v>
      </c>
      <c r="AA774" s="46">
        <v>8.98</v>
      </c>
      <c r="AB774" s="46">
        <v>3.21</v>
      </c>
      <c r="AC774" s="46">
        <v>7.98</v>
      </c>
      <c r="AD774" s="46">
        <v>7.38</v>
      </c>
      <c r="AE774" s="46">
        <v>1.72</v>
      </c>
      <c r="AF774" s="46">
        <v>10.1</v>
      </c>
      <c r="AG774" s="46">
        <v>8.84</v>
      </c>
      <c r="AH774" s="284">
        <f t="shared" si="133"/>
        <v>9.16</v>
      </c>
      <c r="AI774" s="284">
        <f t="shared" si="134"/>
        <v>4.24</v>
      </c>
      <c r="AJ774" s="284">
        <f t="shared" si="135"/>
        <v>4.6900000000000004</v>
      </c>
      <c r="AK774" s="284">
        <f t="shared" si="136"/>
        <v>7.62</v>
      </c>
      <c r="AL774" s="284">
        <f t="shared" si="137"/>
        <v>6.86</v>
      </c>
      <c r="AM774" s="284">
        <f t="shared" si="138"/>
        <v>4.57</v>
      </c>
      <c r="AN774" s="284">
        <f t="shared" si="139"/>
        <v>1.87</v>
      </c>
      <c r="AO774" s="284">
        <f t="shared" si="140"/>
        <v>7.76</v>
      </c>
      <c r="AP774" s="284">
        <f t="shared" si="141"/>
        <v>0.41</v>
      </c>
      <c r="AQ774" s="284">
        <f t="shared" si="142"/>
        <v>0.65</v>
      </c>
      <c r="AR774" s="284">
        <f t="shared" si="143"/>
        <v>0.85</v>
      </c>
      <c r="AS774" s="284">
        <f t="shared" si="144"/>
        <v>11.81</v>
      </c>
      <c r="AT774" s="284">
        <f t="shared" si="145"/>
        <v>2.38</v>
      </c>
      <c r="AU774" s="284">
        <f t="shared" si="146"/>
        <v>3.94</v>
      </c>
      <c r="AV774" s="284">
        <f t="shared" si="147"/>
        <v>1.67</v>
      </c>
      <c r="AW774" s="284">
        <f t="shared" si="148"/>
        <v>6.63</v>
      </c>
      <c r="AX774" s="284">
        <f t="shared" si="149"/>
        <v>2.57</v>
      </c>
      <c r="AY774" s="284">
        <f t="shared" si="150"/>
        <v>8.9600000000000009</v>
      </c>
      <c r="AZ774" s="284">
        <f t="shared" si="151"/>
        <v>8.75</v>
      </c>
      <c r="BA774" s="284">
        <f t="shared" si="152"/>
        <v>2.0699999999999998</v>
      </c>
      <c r="BB774" s="284">
        <f t="shared" si="153"/>
        <v>7.09</v>
      </c>
      <c r="BC774" s="284">
        <f t="shared" si="154"/>
        <v>8.08</v>
      </c>
      <c r="BD774" s="284">
        <f t="shared" si="155"/>
        <v>10.19</v>
      </c>
      <c r="BE774" s="284">
        <f t="shared" si="156"/>
        <v>4.18</v>
      </c>
      <c r="BF774" s="284">
        <f t="shared" si="157"/>
        <v>8.98</v>
      </c>
      <c r="BG774" s="284">
        <f t="shared" si="158"/>
        <v>3.21</v>
      </c>
      <c r="BH774" s="284">
        <f t="shared" si="159"/>
        <v>7.98</v>
      </c>
      <c r="BI774" s="284">
        <f t="shared" si="160"/>
        <v>7.38</v>
      </c>
      <c r="BJ774" s="284">
        <f t="shared" si="161"/>
        <v>1.72</v>
      </c>
      <c r="BK774" s="284">
        <f t="shared" si="162"/>
        <v>10.1</v>
      </c>
      <c r="BL774" s="284">
        <f t="shared" si="163"/>
        <v>8.84</v>
      </c>
    </row>
    <row r="775" spans="2:64">
      <c r="B775" s="53">
        <v>41347.520833333212</v>
      </c>
      <c r="C775" s="46">
        <v>9.1999999999999993</v>
      </c>
      <c r="D775" s="46">
        <v>3.98</v>
      </c>
      <c r="E775" s="46">
        <v>4.68</v>
      </c>
      <c r="F775" s="46">
        <v>7.71</v>
      </c>
      <c r="G775" s="46">
        <v>6.97</v>
      </c>
      <c r="H775" s="46">
        <v>4.42</v>
      </c>
      <c r="I775" s="46">
        <v>1.88</v>
      </c>
      <c r="J775" s="46">
        <v>7.53</v>
      </c>
      <c r="K775" s="46">
        <v>0.4</v>
      </c>
      <c r="L775" s="46">
        <v>0.23</v>
      </c>
      <c r="M775" s="46">
        <v>0.83</v>
      </c>
      <c r="N775" s="46">
        <v>11.89</v>
      </c>
      <c r="O775" s="46">
        <v>2.4</v>
      </c>
      <c r="P775" s="46">
        <v>3.64</v>
      </c>
      <c r="Q775" s="46">
        <v>1.71</v>
      </c>
      <c r="R775" s="46">
        <v>6.65</v>
      </c>
      <c r="S775" s="46">
        <v>2.6</v>
      </c>
      <c r="T775" s="46">
        <v>8.9600000000000009</v>
      </c>
      <c r="U775" s="46">
        <v>7.91</v>
      </c>
      <c r="V775" s="46">
        <v>2.02</v>
      </c>
      <c r="W775" s="46">
        <v>6.54</v>
      </c>
      <c r="X775" s="46">
        <v>8.15</v>
      </c>
      <c r="Y775" s="46">
        <v>10.17</v>
      </c>
      <c r="Z775" s="46">
        <v>4.18</v>
      </c>
      <c r="AA775" s="46">
        <v>8.8800000000000008</v>
      </c>
      <c r="AB775" s="46">
        <v>3.28</v>
      </c>
      <c r="AC775" s="46">
        <v>8.06</v>
      </c>
      <c r="AD775" s="46">
        <v>7.54</v>
      </c>
      <c r="AE775" s="46">
        <v>1.73</v>
      </c>
      <c r="AF775" s="46">
        <v>10.81</v>
      </c>
      <c r="AG775" s="46">
        <v>8.83</v>
      </c>
      <c r="AH775" s="284">
        <f t="shared" si="133"/>
        <v>9.1999999999999993</v>
      </c>
      <c r="AI775" s="284">
        <f t="shared" si="134"/>
        <v>3.98</v>
      </c>
      <c r="AJ775" s="284">
        <f t="shared" si="135"/>
        <v>4.68</v>
      </c>
      <c r="AK775" s="284">
        <f t="shared" si="136"/>
        <v>7.71</v>
      </c>
      <c r="AL775" s="284">
        <f t="shared" si="137"/>
        <v>6.97</v>
      </c>
      <c r="AM775" s="284">
        <f t="shared" si="138"/>
        <v>4.42</v>
      </c>
      <c r="AN775" s="284">
        <f t="shared" si="139"/>
        <v>1.88</v>
      </c>
      <c r="AO775" s="284">
        <f t="shared" si="140"/>
        <v>7.53</v>
      </c>
      <c r="AP775" s="284">
        <f t="shared" si="141"/>
        <v>0.4</v>
      </c>
      <c r="AQ775" s="284">
        <f t="shared" si="142"/>
        <v>0.23</v>
      </c>
      <c r="AR775" s="284">
        <f t="shared" si="143"/>
        <v>0.83</v>
      </c>
      <c r="AS775" s="284">
        <f t="shared" si="144"/>
        <v>11.89</v>
      </c>
      <c r="AT775" s="284">
        <f t="shared" si="145"/>
        <v>2.4</v>
      </c>
      <c r="AU775" s="284">
        <f t="shared" si="146"/>
        <v>3.64</v>
      </c>
      <c r="AV775" s="284">
        <f t="shared" si="147"/>
        <v>1.71</v>
      </c>
      <c r="AW775" s="284">
        <f t="shared" si="148"/>
        <v>6.65</v>
      </c>
      <c r="AX775" s="284">
        <f t="shared" si="149"/>
        <v>2.6</v>
      </c>
      <c r="AY775" s="284">
        <f t="shared" si="150"/>
        <v>8.9600000000000009</v>
      </c>
      <c r="AZ775" s="284">
        <f t="shared" si="151"/>
        <v>7.91</v>
      </c>
      <c r="BA775" s="284">
        <f t="shared" si="152"/>
        <v>2.02</v>
      </c>
      <c r="BB775" s="284">
        <f t="shared" si="153"/>
        <v>6.54</v>
      </c>
      <c r="BC775" s="284">
        <f t="shared" si="154"/>
        <v>8.15</v>
      </c>
      <c r="BD775" s="284">
        <f t="shared" si="155"/>
        <v>10.17</v>
      </c>
      <c r="BE775" s="284">
        <f t="shared" si="156"/>
        <v>4.18</v>
      </c>
      <c r="BF775" s="284">
        <f t="shared" si="157"/>
        <v>8.8800000000000008</v>
      </c>
      <c r="BG775" s="284">
        <f t="shared" si="158"/>
        <v>3.28</v>
      </c>
      <c r="BH775" s="284">
        <f t="shared" si="159"/>
        <v>8.06</v>
      </c>
      <c r="BI775" s="284">
        <f t="shared" si="160"/>
        <v>7.54</v>
      </c>
      <c r="BJ775" s="284">
        <f t="shared" si="161"/>
        <v>1.73</v>
      </c>
      <c r="BK775" s="284">
        <f t="shared" si="162"/>
        <v>10.81</v>
      </c>
      <c r="BL775" s="284">
        <f t="shared" si="163"/>
        <v>8.83</v>
      </c>
    </row>
    <row r="776" spans="2:64">
      <c r="B776" s="53">
        <v>41347.531249999876</v>
      </c>
      <c r="C776" s="46">
        <v>9.35</v>
      </c>
      <c r="D776" s="46">
        <v>3.91</v>
      </c>
      <c r="E776" s="46">
        <v>4.71</v>
      </c>
      <c r="F776" s="46">
        <v>7.45</v>
      </c>
      <c r="G776" s="46">
        <v>6.38</v>
      </c>
      <c r="H776" s="46">
        <v>4.03</v>
      </c>
      <c r="I776" s="46">
        <v>1.89</v>
      </c>
      <c r="J776" s="46">
        <v>7.23</v>
      </c>
      <c r="K776" s="46">
        <v>0.4</v>
      </c>
      <c r="L776" s="46">
        <v>0.23</v>
      </c>
      <c r="M776" s="46">
        <v>0.8</v>
      </c>
      <c r="N776" s="46">
        <v>12.03</v>
      </c>
      <c r="O776" s="46">
        <v>2.4700000000000002</v>
      </c>
      <c r="P776" s="46">
        <v>3.53</v>
      </c>
      <c r="Q776" s="46">
        <v>1.59</v>
      </c>
      <c r="R776" s="46">
        <v>6.73</v>
      </c>
      <c r="S776" s="46">
        <v>2.19</v>
      </c>
      <c r="T776" s="46">
        <v>9.18</v>
      </c>
      <c r="U776" s="46">
        <v>7.67</v>
      </c>
      <c r="V776" s="46">
        <v>2.0699999999999998</v>
      </c>
      <c r="W776" s="46">
        <v>7.11</v>
      </c>
      <c r="X776" s="46">
        <v>8.14</v>
      </c>
      <c r="Y776" s="46">
        <v>10.199999999999999</v>
      </c>
      <c r="Z776" s="46">
        <v>4.16</v>
      </c>
      <c r="AA776" s="46">
        <v>8.89</v>
      </c>
      <c r="AB776" s="46">
        <v>3.17</v>
      </c>
      <c r="AC776" s="46">
        <v>8.16</v>
      </c>
      <c r="AD776" s="46">
        <v>7.12</v>
      </c>
      <c r="AE776" s="46">
        <v>1.72</v>
      </c>
      <c r="AF776" s="46">
        <v>10.5</v>
      </c>
      <c r="AG776" s="46">
        <v>9.16</v>
      </c>
      <c r="AH776" s="284">
        <f t="shared" si="133"/>
        <v>9.35</v>
      </c>
      <c r="AI776" s="284">
        <f t="shared" si="134"/>
        <v>3.91</v>
      </c>
      <c r="AJ776" s="284">
        <f t="shared" si="135"/>
        <v>4.71</v>
      </c>
      <c r="AK776" s="284">
        <f t="shared" si="136"/>
        <v>7.45</v>
      </c>
      <c r="AL776" s="284">
        <f t="shared" si="137"/>
        <v>6.38</v>
      </c>
      <c r="AM776" s="284">
        <f t="shared" si="138"/>
        <v>4.03</v>
      </c>
      <c r="AN776" s="284">
        <f t="shared" si="139"/>
        <v>1.89</v>
      </c>
      <c r="AO776" s="284">
        <f t="shared" si="140"/>
        <v>7.23</v>
      </c>
      <c r="AP776" s="284">
        <f t="shared" si="141"/>
        <v>0.4</v>
      </c>
      <c r="AQ776" s="284">
        <f t="shared" si="142"/>
        <v>0.23</v>
      </c>
      <c r="AR776" s="284">
        <f t="shared" si="143"/>
        <v>0.8</v>
      </c>
      <c r="AS776" s="284">
        <f t="shared" si="144"/>
        <v>12.03</v>
      </c>
      <c r="AT776" s="284">
        <f t="shared" si="145"/>
        <v>2.4700000000000002</v>
      </c>
      <c r="AU776" s="284">
        <f t="shared" si="146"/>
        <v>3.53</v>
      </c>
      <c r="AV776" s="284">
        <f t="shared" si="147"/>
        <v>1.59</v>
      </c>
      <c r="AW776" s="284">
        <f t="shared" si="148"/>
        <v>6.73</v>
      </c>
      <c r="AX776" s="284">
        <f t="shared" si="149"/>
        <v>2.19</v>
      </c>
      <c r="AY776" s="284">
        <f t="shared" si="150"/>
        <v>9.18</v>
      </c>
      <c r="AZ776" s="284">
        <f t="shared" si="151"/>
        <v>7.67</v>
      </c>
      <c r="BA776" s="284">
        <f t="shared" si="152"/>
        <v>2.0699999999999998</v>
      </c>
      <c r="BB776" s="284">
        <f t="shared" si="153"/>
        <v>7.11</v>
      </c>
      <c r="BC776" s="284">
        <f t="shared" si="154"/>
        <v>8.14</v>
      </c>
      <c r="BD776" s="284">
        <f t="shared" si="155"/>
        <v>10.199999999999999</v>
      </c>
      <c r="BE776" s="284">
        <f t="shared" si="156"/>
        <v>4.16</v>
      </c>
      <c r="BF776" s="284">
        <f t="shared" si="157"/>
        <v>8.89</v>
      </c>
      <c r="BG776" s="284">
        <f t="shared" si="158"/>
        <v>3.17</v>
      </c>
      <c r="BH776" s="284">
        <f t="shared" si="159"/>
        <v>8.16</v>
      </c>
      <c r="BI776" s="284">
        <f t="shared" si="160"/>
        <v>7.12</v>
      </c>
      <c r="BJ776" s="284">
        <f t="shared" si="161"/>
        <v>1.72</v>
      </c>
      <c r="BK776" s="284">
        <f t="shared" si="162"/>
        <v>10.5</v>
      </c>
      <c r="BL776" s="284">
        <f t="shared" si="163"/>
        <v>9.16</v>
      </c>
    </row>
    <row r="777" spans="2:64">
      <c r="B777" s="53">
        <v>41347.541666666541</v>
      </c>
      <c r="C777" s="46">
        <v>9.31</v>
      </c>
      <c r="D777" s="46">
        <v>3.93</v>
      </c>
      <c r="E777" s="46">
        <v>4.7</v>
      </c>
      <c r="F777" s="46">
        <v>7.66</v>
      </c>
      <c r="G777" s="46">
        <v>6.38</v>
      </c>
      <c r="H777" s="46">
        <v>3.65</v>
      </c>
      <c r="I777" s="46">
        <v>1.85</v>
      </c>
      <c r="J777" s="46">
        <v>7.16</v>
      </c>
      <c r="K777" s="46">
        <v>0.38</v>
      </c>
      <c r="L777" s="46">
        <v>0.24</v>
      </c>
      <c r="M777" s="46">
        <v>0.79</v>
      </c>
      <c r="N777" s="46">
        <v>12.07</v>
      </c>
      <c r="O777" s="46">
        <v>2.4900000000000002</v>
      </c>
      <c r="P777" s="46">
        <v>3.84</v>
      </c>
      <c r="Q777" s="46">
        <v>1.49</v>
      </c>
      <c r="R777" s="46">
        <v>6.77</v>
      </c>
      <c r="S777" s="46">
        <v>2.3199999999999998</v>
      </c>
      <c r="T777" s="46">
        <v>9.0299999999999994</v>
      </c>
      <c r="U777" s="46">
        <v>7.24</v>
      </c>
      <c r="V777" s="46">
        <v>2.02</v>
      </c>
      <c r="W777" s="46">
        <v>7.12</v>
      </c>
      <c r="X777" s="46">
        <v>8.14</v>
      </c>
      <c r="Y777" s="46">
        <v>10.14</v>
      </c>
      <c r="Z777" s="46">
        <v>4.12</v>
      </c>
      <c r="AA777" s="46">
        <v>8.9700000000000006</v>
      </c>
      <c r="AB777" s="46">
        <v>3.02</v>
      </c>
      <c r="AC777" s="46">
        <v>8.1999999999999993</v>
      </c>
      <c r="AD777" s="46">
        <v>6.51</v>
      </c>
      <c r="AE777" s="46">
        <v>1.74</v>
      </c>
      <c r="AF777" s="46">
        <v>11.12</v>
      </c>
      <c r="AG777" s="46">
        <v>9.16</v>
      </c>
      <c r="AH777" s="284">
        <f t="shared" si="133"/>
        <v>9.31</v>
      </c>
      <c r="AI777" s="284">
        <f t="shared" si="134"/>
        <v>3.93</v>
      </c>
      <c r="AJ777" s="284">
        <f t="shared" si="135"/>
        <v>4.7</v>
      </c>
      <c r="AK777" s="284">
        <f t="shared" si="136"/>
        <v>7.66</v>
      </c>
      <c r="AL777" s="284">
        <f t="shared" si="137"/>
        <v>6.38</v>
      </c>
      <c r="AM777" s="284">
        <f t="shared" si="138"/>
        <v>3.65</v>
      </c>
      <c r="AN777" s="284">
        <f t="shared" si="139"/>
        <v>1.85</v>
      </c>
      <c r="AO777" s="284">
        <f t="shared" si="140"/>
        <v>7.16</v>
      </c>
      <c r="AP777" s="284">
        <f t="shared" si="141"/>
        <v>0.38</v>
      </c>
      <c r="AQ777" s="284">
        <f t="shared" si="142"/>
        <v>0.24</v>
      </c>
      <c r="AR777" s="284">
        <f t="shared" si="143"/>
        <v>0.79</v>
      </c>
      <c r="AS777" s="284">
        <f t="shared" si="144"/>
        <v>12.07</v>
      </c>
      <c r="AT777" s="284">
        <f t="shared" si="145"/>
        <v>2.4900000000000002</v>
      </c>
      <c r="AU777" s="284">
        <f t="shared" si="146"/>
        <v>3.84</v>
      </c>
      <c r="AV777" s="284">
        <f t="shared" si="147"/>
        <v>1.49</v>
      </c>
      <c r="AW777" s="284">
        <f t="shared" si="148"/>
        <v>6.77</v>
      </c>
      <c r="AX777" s="284">
        <f t="shared" si="149"/>
        <v>2.3199999999999998</v>
      </c>
      <c r="AY777" s="284">
        <f t="shared" si="150"/>
        <v>9.0299999999999994</v>
      </c>
      <c r="AZ777" s="284">
        <f t="shared" si="151"/>
        <v>7.24</v>
      </c>
      <c r="BA777" s="284">
        <f t="shared" si="152"/>
        <v>2.02</v>
      </c>
      <c r="BB777" s="284">
        <f t="shared" si="153"/>
        <v>7.12</v>
      </c>
      <c r="BC777" s="284">
        <f t="shared" si="154"/>
        <v>8.14</v>
      </c>
      <c r="BD777" s="284">
        <f t="shared" si="155"/>
        <v>10.14</v>
      </c>
      <c r="BE777" s="284">
        <f t="shared" si="156"/>
        <v>4.12</v>
      </c>
      <c r="BF777" s="284">
        <f t="shared" si="157"/>
        <v>8.9700000000000006</v>
      </c>
      <c r="BG777" s="284">
        <f t="shared" si="158"/>
        <v>3.02</v>
      </c>
      <c r="BH777" s="284">
        <f t="shared" si="159"/>
        <v>8.1999999999999993</v>
      </c>
      <c r="BI777" s="284">
        <f t="shared" si="160"/>
        <v>6.51</v>
      </c>
      <c r="BJ777" s="284">
        <f t="shared" si="161"/>
        <v>1.74</v>
      </c>
      <c r="BK777" s="284">
        <f t="shared" si="162"/>
        <v>11.12</v>
      </c>
      <c r="BL777" s="284">
        <f t="shared" si="163"/>
        <v>9.16</v>
      </c>
    </row>
    <row r="778" spans="2:64">
      <c r="B778" s="53">
        <v>41347.552083333205</v>
      </c>
      <c r="C778" s="46">
        <v>9.31</v>
      </c>
      <c r="D778" s="46">
        <v>3.77</v>
      </c>
      <c r="E778" s="46">
        <v>4.66</v>
      </c>
      <c r="F778" s="46">
        <v>7.25</v>
      </c>
      <c r="G778" s="46">
        <v>6.67</v>
      </c>
      <c r="H778" s="46">
        <v>3.31</v>
      </c>
      <c r="I778" s="46">
        <v>1.85</v>
      </c>
      <c r="J778" s="46">
        <v>7.12</v>
      </c>
      <c r="K778" s="46">
        <v>0.38</v>
      </c>
      <c r="L778" s="46">
        <v>0.34</v>
      </c>
      <c r="M778" s="46">
        <v>0.79</v>
      </c>
      <c r="N778" s="46">
        <v>11.84</v>
      </c>
      <c r="O778" s="46">
        <v>2.4700000000000002</v>
      </c>
      <c r="P778" s="46">
        <v>3.95</v>
      </c>
      <c r="Q778" s="46">
        <v>1.61</v>
      </c>
      <c r="R778" s="46">
        <v>6.84</v>
      </c>
      <c r="S778" s="46">
        <v>2.25</v>
      </c>
      <c r="T778" s="46">
        <v>8.8699999999999992</v>
      </c>
      <c r="U778" s="46">
        <v>7.29</v>
      </c>
      <c r="V778" s="46">
        <v>2.0299999999999998</v>
      </c>
      <c r="W778" s="46">
        <v>5.74</v>
      </c>
      <c r="X778" s="46">
        <v>8.14</v>
      </c>
      <c r="Y778" s="46">
        <v>10.14</v>
      </c>
      <c r="Z778" s="46">
        <v>4.16</v>
      </c>
      <c r="AA778" s="46">
        <v>8.9700000000000006</v>
      </c>
      <c r="AB778" s="46">
        <v>2.98</v>
      </c>
      <c r="AC778" s="46">
        <v>8.1999999999999993</v>
      </c>
      <c r="AD778" s="46">
        <v>6.45</v>
      </c>
      <c r="AE778" s="46">
        <v>1.73</v>
      </c>
      <c r="AF778" s="46">
        <v>11.12</v>
      </c>
      <c r="AG778" s="46">
        <v>8.8699999999999992</v>
      </c>
      <c r="AH778" s="284">
        <f t="shared" si="133"/>
        <v>9.31</v>
      </c>
      <c r="AI778" s="284">
        <f t="shared" si="134"/>
        <v>3.77</v>
      </c>
      <c r="AJ778" s="284">
        <f t="shared" si="135"/>
        <v>4.66</v>
      </c>
      <c r="AK778" s="284">
        <f t="shared" si="136"/>
        <v>7.25</v>
      </c>
      <c r="AL778" s="284">
        <f t="shared" si="137"/>
        <v>6.67</v>
      </c>
      <c r="AM778" s="284">
        <f t="shared" si="138"/>
        <v>3.31</v>
      </c>
      <c r="AN778" s="284">
        <f t="shared" si="139"/>
        <v>1.85</v>
      </c>
      <c r="AO778" s="284">
        <f t="shared" si="140"/>
        <v>7.12</v>
      </c>
      <c r="AP778" s="284">
        <f t="shared" si="141"/>
        <v>0.38</v>
      </c>
      <c r="AQ778" s="284">
        <f t="shared" si="142"/>
        <v>0.34</v>
      </c>
      <c r="AR778" s="284">
        <f t="shared" si="143"/>
        <v>0.79</v>
      </c>
      <c r="AS778" s="284">
        <f t="shared" si="144"/>
        <v>11.84</v>
      </c>
      <c r="AT778" s="284">
        <f t="shared" si="145"/>
        <v>2.4700000000000002</v>
      </c>
      <c r="AU778" s="284">
        <f t="shared" si="146"/>
        <v>3.95</v>
      </c>
      <c r="AV778" s="284">
        <f t="shared" si="147"/>
        <v>1.61</v>
      </c>
      <c r="AW778" s="284">
        <f t="shared" si="148"/>
        <v>6.84</v>
      </c>
      <c r="AX778" s="284">
        <f t="shared" si="149"/>
        <v>2.25</v>
      </c>
      <c r="AY778" s="284">
        <f t="shared" si="150"/>
        <v>8.8699999999999992</v>
      </c>
      <c r="AZ778" s="284">
        <f t="shared" si="151"/>
        <v>7.29</v>
      </c>
      <c r="BA778" s="284">
        <f t="shared" si="152"/>
        <v>2.0299999999999998</v>
      </c>
      <c r="BB778" s="284">
        <f t="shared" si="153"/>
        <v>5.74</v>
      </c>
      <c r="BC778" s="284">
        <f t="shared" si="154"/>
        <v>8.14</v>
      </c>
      <c r="BD778" s="284">
        <f t="shared" si="155"/>
        <v>10.14</v>
      </c>
      <c r="BE778" s="284">
        <f t="shared" si="156"/>
        <v>4.16</v>
      </c>
      <c r="BF778" s="284">
        <f t="shared" si="157"/>
        <v>8.9700000000000006</v>
      </c>
      <c r="BG778" s="284">
        <f t="shared" si="158"/>
        <v>2.98</v>
      </c>
      <c r="BH778" s="284">
        <f t="shared" si="159"/>
        <v>8.1999999999999993</v>
      </c>
      <c r="BI778" s="284">
        <f t="shared" si="160"/>
        <v>6.45</v>
      </c>
      <c r="BJ778" s="284">
        <f t="shared" si="161"/>
        <v>1.73</v>
      </c>
      <c r="BK778" s="284">
        <f t="shared" si="162"/>
        <v>11.12</v>
      </c>
      <c r="BL778" s="284">
        <f t="shared" si="163"/>
        <v>8.8699999999999992</v>
      </c>
    </row>
    <row r="779" spans="2:64">
      <c r="B779" s="53">
        <v>41347.562499999869</v>
      </c>
      <c r="C779" s="46">
        <v>9.4700000000000006</v>
      </c>
      <c r="D779" s="46">
        <v>3.8</v>
      </c>
      <c r="E779" s="46">
        <v>4.76</v>
      </c>
      <c r="F779" s="46">
        <v>7.31</v>
      </c>
      <c r="G779" s="46">
        <v>6.52</v>
      </c>
      <c r="H779" s="46">
        <v>3.28</v>
      </c>
      <c r="I779" s="46">
        <v>1.88</v>
      </c>
      <c r="J779" s="46">
        <v>6.92</v>
      </c>
      <c r="K779" s="46">
        <v>0.38</v>
      </c>
      <c r="L779" s="46">
        <v>0.71</v>
      </c>
      <c r="M779" s="46">
        <v>1.32</v>
      </c>
      <c r="N779" s="46">
        <v>11.99</v>
      </c>
      <c r="O779" s="46">
        <v>2.52</v>
      </c>
      <c r="P779" s="46">
        <v>3.86</v>
      </c>
      <c r="Q779" s="46">
        <v>1.56</v>
      </c>
      <c r="R779" s="46">
        <v>6.87</v>
      </c>
      <c r="S779" s="46">
        <v>2.8</v>
      </c>
      <c r="T779" s="46">
        <v>7.75</v>
      </c>
      <c r="U779" s="46">
        <v>7.96</v>
      </c>
      <c r="V779" s="46">
        <v>2.0099999999999998</v>
      </c>
      <c r="W779" s="46">
        <v>3.93</v>
      </c>
      <c r="X779" s="46">
        <v>8.15</v>
      </c>
      <c r="Y779" s="46">
        <v>10.15</v>
      </c>
      <c r="Z779" s="46">
        <v>4.09</v>
      </c>
      <c r="AA779" s="46">
        <v>9.0399999999999991</v>
      </c>
      <c r="AB779" s="46">
        <v>3.11</v>
      </c>
      <c r="AC779" s="46">
        <v>8.42</v>
      </c>
      <c r="AD779" s="46">
        <v>6.3</v>
      </c>
      <c r="AE779" s="46">
        <v>1.71</v>
      </c>
      <c r="AF779" s="46">
        <v>11</v>
      </c>
      <c r="AG779" s="46">
        <v>8.77</v>
      </c>
      <c r="AH779" s="284">
        <f t="shared" si="133"/>
        <v>9.4700000000000006</v>
      </c>
      <c r="AI779" s="284">
        <f t="shared" si="134"/>
        <v>3.8</v>
      </c>
      <c r="AJ779" s="284">
        <f t="shared" si="135"/>
        <v>4.76</v>
      </c>
      <c r="AK779" s="284">
        <f t="shared" si="136"/>
        <v>7.31</v>
      </c>
      <c r="AL779" s="284">
        <f t="shared" si="137"/>
        <v>6.52</v>
      </c>
      <c r="AM779" s="284">
        <f t="shared" si="138"/>
        <v>3.28</v>
      </c>
      <c r="AN779" s="284">
        <f t="shared" si="139"/>
        <v>1.88</v>
      </c>
      <c r="AO779" s="284">
        <f t="shared" si="140"/>
        <v>6.92</v>
      </c>
      <c r="AP779" s="284">
        <f t="shared" si="141"/>
        <v>0.38</v>
      </c>
      <c r="AQ779" s="284">
        <f t="shared" si="142"/>
        <v>0.71</v>
      </c>
      <c r="AR779" s="284">
        <f t="shared" si="143"/>
        <v>1.32</v>
      </c>
      <c r="AS779" s="284">
        <f t="shared" si="144"/>
        <v>11.99</v>
      </c>
      <c r="AT779" s="284">
        <f t="shared" si="145"/>
        <v>2.52</v>
      </c>
      <c r="AU779" s="284">
        <f t="shared" si="146"/>
        <v>3.86</v>
      </c>
      <c r="AV779" s="284">
        <f t="shared" si="147"/>
        <v>1.56</v>
      </c>
      <c r="AW779" s="284">
        <f t="shared" si="148"/>
        <v>6.87</v>
      </c>
      <c r="AX779" s="284">
        <f t="shared" si="149"/>
        <v>2.8</v>
      </c>
      <c r="AY779" s="284">
        <f t="shared" si="150"/>
        <v>7.75</v>
      </c>
      <c r="AZ779" s="284">
        <f t="shared" si="151"/>
        <v>7.96</v>
      </c>
      <c r="BA779" s="284">
        <f t="shared" si="152"/>
        <v>2.0099999999999998</v>
      </c>
      <c r="BB779" s="284">
        <f t="shared" si="153"/>
        <v>3.93</v>
      </c>
      <c r="BC779" s="284">
        <f t="shared" si="154"/>
        <v>8.15</v>
      </c>
      <c r="BD779" s="284">
        <f t="shared" si="155"/>
        <v>10.15</v>
      </c>
      <c r="BE779" s="284">
        <f t="shared" si="156"/>
        <v>4.09</v>
      </c>
      <c r="BF779" s="284">
        <f t="shared" si="157"/>
        <v>9.0399999999999991</v>
      </c>
      <c r="BG779" s="284">
        <f t="shared" si="158"/>
        <v>3.11</v>
      </c>
      <c r="BH779" s="284">
        <f t="shared" si="159"/>
        <v>8.42</v>
      </c>
      <c r="BI779" s="284">
        <f t="shared" si="160"/>
        <v>6.3</v>
      </c>
      <c r="BJ779" s="284">
        <f t="shared" si="161"/>
        <v>1.71</v>
      </c>
      <c r="BK779" s="284">
        <f t="shared" si="162"/>
        <v>11</v>
      </c>
      <c r="BL779" s="284">
        <f t="shared" si="163"/>
        <v>8.77</v>
      </c>
    </row>
    <row r="780" spans="2:64">
      <c r="B780" s="53">
        <v>41347.572916666533</v>
      </c>
      <c r="C780" s="46">
        <v>9.42</v>
      </c>
      <c r="D780" s="46">
        <v>3.92</v>
      </c>
      <c r="E780" s="46">
        <v>4.7699999999999996</v>
      </c>
      <c r="F780" s="46">
        <v>7.78</v>
      </c>
      <c r="G780" s="46">
        <v>6.32</v>
      </c>
      <c r="H780" s="46">
        <v>2.91</v>
      </c>
      <c r="I780" s="46">
        <v>1.88</v>
      </c>
      <c r="J780" s="46">
        <v>6.59</v>
      </c>
      <c r="K780" s="46">
        <v>0.4</v>
      </c>
      <c r="L780" s="46">
        <v>1.28</v>
      </c>
      <c r="M780" s="46">
        <v>1.36</v>
      </c>
      <c r="N780" s="46">
        <v>11.95</v>
      </c>
      <c r="O780" s="46">
        <v>2.5</v>
      </c>
      <c r="P780" s="46">
        <v>4.0599999999999996</v>
      </c>
      <c r="Q780" s="46">
        <v>1.21</v>
      </c>
      <c r="R780" s="46">
        <v>6.89</v>
      </c>
      <c r="S780" s="46">
        <v>2.57</v>
      </c>
      <c r="T780" s="46">
        <v>7.42</v>
      </c>
      <c r="U780" s="46">
        <v>8.35</v>
      </c>
      <c r="V780" s="46">
        <v>1.92</v>
      </c>
      <c r="W780" s="46">
        <v>3.89</v>
      </c>
      <c r="X780" s="46">
        <v>8.2100000000000009</v>
      </c>
      <c r="Y780" s="46">
        <v>10.18</v>
      </c>
      <c r="Z780" s="46">
        <v>4.1900000000000004</v>
      </c>
      <c r="AA780" s="46">
        <v>8.9499999999999993</v>
      </c>
      <c r="AB780" s="46">
        <v>3.22</v>
      </c>
      <c r="AC780" s="46">
        <v>8.3699999999999992</v>
      </c>
      <c r="AD780" s="46">
        <v>6.06</v>
      </c>
      <c r="AE780" s="46">
        <v>1.71</v>
      </c>
      <c r="AF780" s="46">
        <v>11.56</v>
      </c>
      <c r="AG780" s="46">
        <v>9.02</v>
      </c>
      <c r="AH780" s="284">
        <f t="shared" si="133"/>
        <v>9.42</v>
      </c>
      <c r="AI780" s="284">
        <f t="shared" si="134"/>
        <v>3.92</v>
      </c>
      <c r="AJ780" s="284">
        <f t="shared" si="135"/>
        <v>4.7699999999999996</v>
      </c>
      <c r="AK780" s="284">
        <f t="shared" si="136"/>
        <v>7.78</v>
      </c>
      <c r="AL780" s="284">
        <f t="shared" si="137"/>
        <v>6.32</v>
      </c>
      <c r="AM780" s="284">
        <f t="shared" si="138"/>
        <v>2.91</v>
      </c>
      <c r="AN780" s="284">
        <f t="shared" si="139"/>
        <v>1.88</v>
      </c>
      <c r="AO780" s="284">
        <f t="shared" si="140"/>
        <v>6.59</v>
      </c>
      <c r="AP780" s="284">
        <f t="shared" si="141"/>
        <v>0.4</v>
      </c>
      <c r="AQ780" s="284">
        <f t="shared" si="142"/>
        <v>1.28</v>
      </c>
      <c r="AR780" s="284">
        <f t="shared" si="143"/>
        <v>1.36</v>
      </c>
      <c r="AS780" s="284">
        <f t="shared" si="144"/>
        <v>11.95</v>
      </c>
      <c r="AT780" s="284">
        <f t="shared" si="145"/>
        <v>2.5</v>
      </c>
      <c r="AU780" s="284">
        <f t="shared" si="146"/>
        <v>4.0599999999999996</v>
      </c>
      <c r="AV780" s="284">
        <f t="shared" si="147"/>
        <v>1.21</v>
      </c>
      <c r="AW780" s="284">
        <f t="shared" si="148"/>
        <v>6.89</v>
      </c>
      <c r="AX780" s="284">
        <f t="shared" si="149"/>
        <v>2.57</v>
      </c>
      <c r="AY780" s="284">
        <f t="shared" si="150"/>
        <v>7.42</v>
      </c>
      <c r="AZ780" s="284">
        <f t="shared" si="151"/>
        <v>8.35</v>
      </c>
      <c r="BA780" s="284">
        <f t="shared" si="152"/>
        <v>1.92</v>
      </c>
      <c r="BB780" s="284">
        <f t="shared" si="153"/>
        <v>3.89</v>
      </c>
      <c r="BC780" s="284">
        <f t="shared" si="154"/>
        <v>8.2100000000000009</v>
      </c>
      <c r="BD780" s="284">
        <f t="shared" si="155"/>
        <v>10.18</v>
      </c>
      <c r="BE780" s="284">
        <f t="shared" si="156"/>
        <v>4.1900000000000004</v>
      </c>
      <c r="BF780" s="284">
        <f t="shared" si="157"/>
        <v>8.9499999999999993</v>
      </c>
      <c r="BG780" s="284">
        <f t="shared" si="158"/>
        <v>3.22</v>
      </c>
      <c r="BH780" s="284">
        <f t="shared" si="159"/>
        <v>8.3699999999999992</v>
      </c>
      <c r="BI780" s="284">
        <f t="shared" si="160"/>
        <v>6.06</v>
      </c>
      <c r="BJ780" s="284">
        <f t="shared" si="161"/>
        <v>1.71</v>
      </c>
      <c r="BK780" s="284">
        <f t="shared" si="162"/>
        <v>11.56</v>
      </c>
      <c r="BL780" s="284">
        <f t="shared" si="163"/>
        <v>9.02</v>
      </c>
    </row>
    <row r="781" spans="2:64">
      <c r="B781" s="53">
        <v>41347.583333333198</v>
      </c>
      <c r="C781" s="46">
        <v>9.4499999999999993</v>
      </c>
      <c r="D781" s="46">
        <v>3.87</v>
      </c>
      <c r="E781" s="46">
        <v>4.63</v>
      </c>
      <c r="F781" s="46">
        <v>7.42</v>
      </c>
      <c r="G781" s="46">
        <v>6.78</v>
      </c>
      <c r="H781" s="46">
        <v>2.5</v>
      </c>
      <c r="I781" s="46">
        <v>1.89</v>
      </c>
      <c r="J781" s="46">
        <v>6.19</v>
      </c>
      <c r="K781" s="46">
        <v>0.41</v>
      </c>
      <c r="L781" s="46">
        <v>1.33</v>
      </c>
      <c r="M781" s="46">
        <v>1.33</v>
      </c>
      <c r="N781" s="46">
        <v>12.01</v>
      </c>
      <c r="O781" s="46">
        <v>2.5299999999999998</v>
      </c>
      <c r="P781" s="46">
        <v>4.17</v>
      </c>
      <c r="Q781" s="46">
        <v>1.27</v>
      </c>
      <c r="R781" s="46">
        <v>6.81</v>
      </c>
      <c r="S781" s="46">
        <v>2.58</v>
      </c>
      <c r="T781" s="46">
        <v>7.19</v>
      </c>
      <c r="U781" s="46">
        <v>8</v>
      </c>
      <c r="V781" s="46">
        <v>1.87</v>
      </c>
      <c r="W781" s="46">
        <v>3.32</v>
      </c>
      <c r="X781" s="46">
        <v>8.24</v>
      </c>
      <c r="Y781" s="46">
        <v>10.17</v>
      </c>
      <c r="Z781" s="46">
        <v>4.6500000000000004</v>
      </c>
      <c r="AA781" s="46">
        <v>8.68</v>
      </c>
      <c r="AB781" s="46">
        <v>3.22</v>
      </c>
      <c r="AC781" s="46">
        <v>8.3699999999999992</v>
      </c>
      <c r="AD781" s="46">
        <v>5.92</v>
      </c>
      <c r="AE781" s="46">
        <v>1.69</v>
      </c>
      <c r="AF781" s="46">
        <v>11.69</v>
      </c>
      <c r="AG781" s="46">
        <v>9.15</v>
      </c>
      <c r="AH781" s="284">
        <f t="shared" si="133"/>
        <v>9.4499999999999993</v>
      </c>
      <c r="AI781" s="284">
        <f t="shared" si="134"/>
        <v>3.87</v>
      </c>
      <c r="AJ781" s="284">
        <f t="shared" si="135"/>
        <v>4.63</v>
      </c>
      <c r="AK781" s="284">
        <f t="shared" si="136"/>
        <v>7.42</v>
      </c>
      <c r="AL781" s="284">
        <f t="shared" si="137"/>
        <v>6.78</v>
      </c>
      <c r="AM781" s="284">
        <f t="shared" si="138"/>
        <v>2.5</v>
      </c>
      <c r="AN781" s="284">
        <f t="shared" si="139"/>
        <v>1.89</v>
      </c>
      <c r="AO781" s="284">
        <f t="shared" si="140"/>
        <v>6.19</v>
      </c>
      <c r="AP781" s="284">
        <f t="shared" si="141"/>
        <v>0.41</v>
      </c>
      <c r="AQ781" s="284">
        <f t="shared" si="142"/>
        <v>1.33</v>
      </c>
      <c r="AR781" s="284">
        <f t="shared" si="143"/>
        <v>1.33</v>
      </c>
      <c r="AS781" s="284">
        <f t="shared" si="144"/>
        <v>12.01</v>
      </c>
      <c r="AT781" s="284">
        <f t="shared" si="145"/>
        <v>2.5299999999999998</v>
      </c>
      <c r="AU781" s="284">
        <f t="shared" si="146"/>
        <v>4.17</v>
      </c>
      <c r="AV781" s="284">
        <f t="shared" si="147"/>
        <v>1.27</v>
      </c>
      <c r="AW781" s="284">
        <f t="shared" si="148"/>
        <v>6.81</v>
      </c>
      <c r="AX781" s="284">
        <f t="shared" si="149"/>
        <v>2.58</v>
      </c>
      <c r="AY781" s="284">
        <f t="shared" si="150"/>
        <v>7.19</v>
      </c>
      <c r="AZ781" s="284">
        <f t="shared" si="151"/>
        <v>8</v>
      </c>
      <c r="BA781" s="284">
        <f t="shared" si="152"/>
        <v>1.87</v>
      </c>
      <c r="BB781" s="284">
        <f t="shared" si="153"/>
        <v>3.32</v>
      </c>
      <c r="BC781" s="284">
        <f t="shared" si="154"/>
        <v>8.24</v>
      </c>
      <c r="BD781" s="284">
        <f t="shared" si="155"/>
        <v>10.17</v>
      </c>
      <c r="BE781" s="284">
        <f t="shared" si="156"/>
        <v>4.6500000000000004</v>
      </c>
      <c r="BF781" s="284">
        <f t="shared" si="157"/>
        <v>8.68</v>
      </c>
      <c r="BG781" s="284">
        <f t="shared" si="158"/>
        <v>3.22</v>
      </c>
      <c r="BH781" s="284">
        <f t="shared" si="159"/>
        <v>8.3699999999999992</v>
      </c>
      <c r="BI781" s="284">
        <f t="shared" si="160"/>
        <v>5.92</v>
      </c>
      <c r="BJ781" s="284">
        <f t="shared" si="161"/>
        <v>1.69</v>
      </c>
      <c r="BK781" s="284">
        <f t="shared" si="162"/>
        <v>11.69</v>
      </c>
      <c r="BL781" s="284">
        <f t="shared" si="163"/>
        <v>9.15</v>
      </c>
    </row>
    <row r="782" spans="2:64">
      <c r="B782" s="53">
        <v>41347.593749999862</v>
      </c>
      <c r="C782" s="46">
        <v>9.4499999999999993</v>
      </c>
      <c r="D782" s="46">
        <v>4.07</v>
      </c>
      <c r="E782" s="46">
        <v>4.7300000000000004</v>
      </c>
      <c r="F782" s="46">
        <v>7.6</v>
      </c>
      <c r="G782" s="46">
        <v>6.69</v>
      </c>
      <c r="H782" s="46">
        <v>2.19</v>
      </c>
      <c r="I782" s="46">
        <v>1.9</v>
      </c>
      <c r="J782" s="46">
        <v>5.84</v>
      </c>
      <c r="K782" s="46">
        <v>0.45</v>
      </c>
      <c r="L782" s="46">
        <v>1.38</v>
      </c>
      <c r="M782" s="46">
        <v>1.1599999999999999</v>
      </c>
      <c r="N782" s="46">
        <v>11.98</v>
      </c>
      <c r="O782" s="46">
        <v>2.56</v>
      </c>
      <c r="P782" s="46">
        <v>4.12</v>
      </c>
      <c r="Q782" s="46">
        <v>1.45</v>
      </c>
      <c r="R782" s="46">
        <v>6.9</v>
      </c>
      <c r="S782" s="46">
        <v>2.2200000000000002</v>
      </c>
      <c r="T782" s="46">
        <v>7.15</v>
      </c>
      <c r="U782" s="46">
        <v>8.35</v>
      </c>
      <c r="V782" s="46">
        <v>2.0299999999999998</v>
      </c>
      <c r="W782" s="46">
        <v>5.43</v>
      </c>
      <c r="X782" s="46">
        <v>8.2200000000000006</v>
      </c>
      <c r="Y782" s="46">
        <v>10.18</v>
      </c>
      <c r="Z782" s="46">
        <v>4.7</v>
      </c>
      <c r="AA782" s="46">
        <v>8.66</v>
      </c>
      <c r="AB782" s="46">
        <v>3.26</v>
      </c>
      <c r="AC782" s="46">
        <v>8.3699999999999992</v>
      </c>
      <c r="AD782" s="46">
        <v>6.16</v>
      </c>
      <c r="AE782" s="46">
        <v>1.71</v>
      </c>
      <c r="AF782" s="46">
        <v>11.71</v>
      </c>
      <c r="AG782" s="46">
        <v>9.08</v>
      </c>
      <c r="AH782" s="284">
        <f t="shared" si="133"/>
        <v>9.4499999999999993</v>
      </c>
      <c r="AI782" s="284">
        <f t="shared" si="134"/>
        <v>4.07</v>
      </c>
      <c r="AJ782" s="284">
        <f t="shared" si="135"/>
        <v>4.7300000000000004</v>
      </c>
      <c r="AK782" s="284">
        <f t="shared" si="136"/>
        <v>7.6</v>
      </c>
      <c r="AL782" s="284">
        <f t="shared" si="137"/>
        <v>6.69</v>
      </c>
      <c r="AM782" s="284">
        <f t="shared" si="138"/>
        <v>2.19</v>
      </c>
      <c r="AN782" s="284">
        <f t="shared" si="139"/>
        <v>1.9</v>
      </c>
      <c r="AO782" s="284">
        <f t="shared" si="140"/>
        <v>5.84</v>
      </c>
      <c r="AP782" s="284">
        <f t="shared" si="141"/>
        <v>0.45</v>
      </c>
      <c r="AQ782" s="284">
        <f t="shared" si="142"/>
        <v>1.38</v>
      </c>
      <c r="AR782" s="284">
        <f t="shared" si="143"/>
        <v>1.1599999999999999</v>
      </c>
      <c r="AS782" s="284">
        <f t="shared" si="144"/>
        <v>11.98</v>
      </c>
      <c r="AT782" s="284">
        <f t="shared" si="145"/>
        <v>2.56</v>
      </c>
      <c r="AU782" s="284">
        <f t="shared" si="146"/>
        <v>4.12</v>
      </c>
      <c r="AV782" s="284">
        <f t="shared" si="147"/>
        <v>1.45</v>
      </c>
      <c r="AW782" s="284">
        <f t="shared" si="148"/>
        <v>6.9</v>
      </c>
      <c r="AX782" s="284">
        <f t="shared" si="149"/>
        <v>2.2200000000000002</v>
      </c>
      <c r="AY782" s="284">
        <f t="shared" si="150"/>
        <v>7.15</v>
      </c>
      <c r="AZ782" s="284">
        <f t="shared" si="151"/>
        <v>8.35</v>
      </c>
      <c r="BA782" s="284">
        <f t="shared" si="152"/>
        <v>2.0299999999999998</v>
      </c>
      <c r="BB782" s="284">
        <f t="shared" si="153"/>
        <v>5.43</v>
      </c>
      <c r="BC782" s="284">
        <f t="shared" si="154"/>
        <v>8.2200000000000006</v>
      </c>
      <c r="BD782" s="284">
        <f t="shared" si="155"/>
        <v>10.18</v>
      </c>
      <c r="BE782" s="284">
        <f t="shared" si="156"/>
        <v>4.7</v>
      </c>
      <c r="BF782" s="284">
        <f t="shared" si="157"/>
        <v>8.66</v>
      </c>
      <c r="BG782" s="284">
        <f t="shared" si="158"/>
        <v>3.26</v>
      </c>
      <c r="BH782" s="284">
        <f t="shared" si="159"/>
        <v>8.3699999999999992</v>
      </c>
      <c r="BI782" s="284">
        <f t="shared" si="160"/>
        <v>6.16</v>
      </c>
      <c r="BJ782" s="284">
        <f t="shared" si="161"/>
        <v>1.71</v>
      </c>
      <c r="BK782" s="284">
        <f t="shared" si="162"/>
        <v>11.71</v>
      </c>
      <c r="BL782" s="284">
        <f t="shared" si="163"/>
        <v>9.08</v>
      </c>
    </row>
    <row r="783" spans="2:64">
      <c r="B783" s="53">
        <v>41347.604166666526</v>
      </c>
      <c r="C783" s="46">
        <v>9.3800000000000008</v>
      </c>
      <c r="D783" s="46">
        <v>4.34</v>
      </c>
      <c r="E783" s="46">
        <v>4.7300000000000004</v>
      </c>
      <c r="F783" s="46">
        <v>7.21</v>
      </c>
      <c r="G783" s="46">
        <v>6.71</v>
      </c>
      <c r="H783" s="46">
        <v>1.71</v>
      </c>
      <c r="I783" s="46">
        <v>1.89</v>
      </c>
      <c r="J783" s="46">
        <v>5.82</v>
      </c>
      <c r="K783" s="46">
        <v>0.45</v>
      </c>
      <c r="L783" s="46">
        <v>1.33</v>
      </c>
      <c r="M783" s="46">
        <v>1.1399999999999999</v>
      </c>
      <c r="N783" s="46">
        <v>12.14</v>
      </c>
      <c r="O783" s="46">
        <v>2.57</v>
      </c>
      <c r="P783" s="46">
        <v>3.94</v>
      </c>
      <c r="Q783" s="46">
        <v>1.32</v>
      </c>
      <c r="R783" s="46">
        <v>6.81</v>
      </c>
      <c r="S783" s="46">
        <v>1.68</v>
      </c>
      <c r="T783" s="46">
        <v>7.61</v>
      </c>
      <c r="U783" s="46">
        <v>8.9600000000000009</v>
      </c>
      <c r="V783" s="46">
        <v>1.93</v>
      </c>
      <c r="W783" s="46">
        <v>5.5</v>
      </c>
      <c r="X783" s="46">
        <v>8.3000000000000007</v>
      </c>
      <c r="Y783" s="46">
        <v>10.15</v>
      </c>
      <c r="Z783" s="46">
        <v>4.7699999999999996</v>
      </c>
      <c r="AA783" s="46">
        <v>8.64</v>
      </c>
      <c r="AB783" s="46">
        <v>3.24</v>
      </c>
      <c r="AC783" s="46">
        <v>8.48</v>
      </c>
      <c r="AD783" s="46">
        <v>6.53</v>
      </c>
      <c r="AE783" s="46">
        <v>1.68</v>
      </c>
      <c r="AF783" s="46">
        <v>11.59</v>
      </c>
      <c r="AG783" s="46">
        <v>8.82</v>
      </c>
      <c r="AH783" s="284">
        <f t="shared" si="133"/>
        <v>9.3800000000000008</v>
      </c>
      <c r="AI783" s="284">
        <f t="shared" si="134"/>
        <v>4.34</v>
      </c>
      <c r="AJ783" s="284">
        <f t="shared" si="135"/>
        <v>4.7300000000000004</v>
      </c>
      <c r="AK783" s="284">
        <f t="shared" si="136"/>
        <v>7.21</v>
      </c>
      <c r="AL783" s="284">
        <f t="shared" si="137"/>
        <v>6.71</v>
      </c>
      <c r="AM783" s="284">
        <f t="shared" si="138"/>
        <v>1.71</v>
      </c>
      <c r="AN783" s="284">
        <f t="shared" si="139"/>
        <v>1.89</v>
      </c>
      <c r="AO783" s="284">
        <f t="shared" si="140"/>
        <v>5.82</v>
      </c>
      <c r="AP783" s="284">
        <f t="shared" si="141"/>
        <v>0.45</v>
      </c>
      <c r="AQ783" s="284">
        <f t="shared" si="142"/>
        <v>1.33</v>
      </c>
      <c r="AR783" s="284">
        <f t="shared" si="143"/>
        <v>1.1399999999999999</v>
      </c>
      <c r="AS783" s="284">
        <f t="shared" si="144"/>
        <v>12.14</v>
      </c>
      <c r="AT783" s="284">
        <f t="shared" si="145"/>
        <v>2.57</v>
      </c>
      <c r="AU783" s="284">
        <f t="shared" si="146"/>
        <v>3.94</v>
      </c>
      <c r="AV783" s="284">
        <f t="shared" si="147"/>
        <v>1.32</v>
      </c>
      <c r="AW783" s="284">
        <f t="shared" si="148"/>
        <v>6.81</v>
      </c>
      <c r="AX783" s="284">
        <f t="shared" si="149"/>
        <v>1.68</v>
      </c>
      <c r="AY783" s="284">
        <f t="shared" si="150"/>
        <v>7.61</v>
      </c>
      <c r="AZ783" s="284">
        <f t="shared" si="151"/>
        <v>8.9600000000000009</v>
      </c>
      <c r="BA783" s="284">
        <f t="shared" si="152"/>
        <v>1.93</v>
      </c>
      <c r="BB783" s="284">
        <f t="shared" si="153"/>
        <v>5.5</v>
      </c>
      <c r="BC783" s="284">
        <f t="shared" si="154"/>
        <v>8.3000000000000007</v>
      </c>
      <c r="BD783" s="284">
        <f t="shared" si="155"/>
        <v>10.15</v>
      </c>
      <c r="BE783" s="284">
        <f t="shared" si="156"/>
        <v>4.7699999999999996</v>
      </c>
      <c r="BF783" s="284">
        <f t="shared" si="157"/>
        <v>8.64</v>
      </c>
      <c r="BG783" s="284">
        <f t="shared" si="158"/>
        <v>3.24</v>
      </c>
      <c r="BH783" s="284">
        <f t="shared" si="159"/>
        <v>8.48</v>
      </c>
      <c r="BI783" s="284">
        <f t="shared" si="160"/>
        <v>6.53</v>
      </c>
      <c r="BJ783" s="284">
        <f t="shared" si="161"/>
        <v>1.68</v>
      </c>
      <c r="BK783" s="284">
        <f t="shared" si="162"/>
        <v>11.59</v>
      </c>
      <c r="BL783" s="284">
        <f t="shared" si="163"/>
        <v>8.82</v>
      </c>
    </row>
    <row r="784" spans="2:64">
      <c r="B784" s="53">
        <v>41347.61458333319</v>
      </c>
      <c r="C784" s="46">
        <v>9.41</v>
      </c>
      <c r="D784" s="46">
        <v>4.21</v>
      </c>
      <c r="E784" s="46">
        <v>4.71</v>
      </c>
      <c r="F784" s="46">
        <v>7.45</v>
      </c>
      <c r="G784" s="46">
        <v>7.61</v>
      </c>
      <c r="H784" s="46">
        <v>1.07</v>
      </c>
      <c r="I784" s="46">
        <v>1.92</v>
      </c>
      <c r="J784" s="46">
        <v>5.6</v>
      </c>
      <c r="K784" s="46">
        <v>0.46</v>
      </c>
      <c r="L784" s="46">
        <v>1.34</v>
      </c>
      <c r="M784" s="46">
        <v>1.1399999999999999</v>
      </c>
      <c r="N784" s="46">
        <v>12.14</v>
      </c>
      <c r="O784" s="46">
        <v>2.56</v>
      </c>
      <c r="P784" s="46">
        <v>4.0599999999999996</v>
      </c>
      <c r="Q784" s="46">
        <v>1.35</v>
      </c>
      <c r="R784" s="46">
        <v>6.86</v>
      </c>
      <c r="S784" s="46">
        <v>1.61</v>
      </c>
      <c r="T784" s="46">
        <v>8.0399999999999991</v>
      </c>
      <c r="U784" s="46">
        <v>9.4499999999999993</v>
      </c>
      <c r="V784" s="46">
        <v>1.86</v>
      </c>
      <c r="W784" s="46">
        <v>5.5</v>
      </c>
      <c r="X784" s="46">
        <v>8.35</v>
      </c>
      <c r="Y784" s="46">
        <v>10.1</v>
      </c>
      <c r="Z784" s="46">
        <v>4.8099999999999996</v>
      </c>
      <c r="AA784" s="46">
        <v>8.75</v>
      </c>
      <c r="AB784" s="46">
        <v>3.34</v>
      </c>
      <c r="AC784" s="46">
        <v>8.48</v>
      </c>
      <c r="AD784" s="46">
        <v>6.5</v>
      </c>
      <c r="AE784" s="46">
        <v>1.67</v>
      </c>
      <c r="AF784" s="46">
        <v>11.19</v>
      </c>
      <c r="AG784" s="46">
        <v>8.8000000000000007</v>
      </c>
      <c r="AH784" s="284">
        <f t="shared" si="133"/>
        <v>9.41</v>
      </c>
      <c r="AI784" s="284">
        <f t="shared" si="134"/>
        <v>4.21</v>
      </c>
      <c r="AJ784" s="284">
        <f t="shared" si="135"/>
        <v>4.71</v>
      </c>
      <c r="AK784" s="284">
        <f t="shared" si="136"/>
        <v>7.45</v>
      </c>
      <c r="AL784" s="284">
        <f t="shared" si="137"/>
        <v>7.61</v>
      </c>
      <c r="AM784" s="284">
        <f t="shared" si="138"/>
        <v>1.07</v>
      </c>
      <c r="AN784" s="284">
        <f t="shared" si="139"/>
        <v>1.92</v>
      </c>
      <c r="AO784" s="284">
        <f t="shared" si="140"/>
        <v>5.6</v>
      </c>
      <c r="AP784" s="284">
        <f t="shared" si="141"/>
        <v>0.46</v>
      </c>
      <c r="AQ784" s="284">
        <f t="shared" si="142"/>
        <v>1.34</v>
      </c>
      <c r="AR784" s="284">
        <f t="shared" si="143"/>
        <v>1.1399999999999999</v>
      </c>
      <c r="AS784" s="284">
        <f t="shared" si="144"/>
        <v>12.14</v>
      </c>
      <c r="AT784" s="284">
        <f t="shared" si="145"/>
        <v>2.56</v>
      </c>
      <c r="AU784" s="284">
        <f t="shared" si="146"/>
        <v>4.0599999999999996</v>
      </c>
      <c r="AV784" s="284">
        <f t="shared" si="147"/>
        <v>1.35</v>
      </c>
      <c r="AW784" s="284">
        <f t="shared" si="148"/>
        <v>6.86</v>
      </c>
      <c r="AX784" s="284">
        <f t="shared" si="149"/>
        <v>1.61</v>
      </c>
      <c r="AY784" s="284">
        <f t="shared" si="150"/>
        <v>8.0399999999999991</v>
      </c>
      <c r="AZ784" s="284">
        <f t="shared" si="151"/>
        <v>9.4499999999999993</v>
      </c>
      <c r="BA784" s="284">
        <f t="shared" si="152"/>
        <v>1.86</v>
      </c>
      <c r="BB784" s="284">
        <f t="shared" si="153"/>
        <v>5.5</v>
      </c>
      <c r="BC784" s="284">
        <f t="shared" si="154"/>
        <v>8.35</v>
      </c>
      <c r="BD784" s="284">
        <f t="shared" si="155"/>
        <v>10.1</v>
      </c>
      <c r="BE784" s="284">
        <f t="shared" si="156"/>
        <v>4.8099999999999996</v>
      </c>
      <c r="BF784" s="284">
        <f t="shared" si="157"/>
        <v>8.75</v>
      </c>
      <c r="BG784" s="284">
        <f t="shared" si="158"/>
        <v>3.34</v>
      </c>
      <c r="BH784" s="284">
        <f t="shared" si="159"/>
        <v>8.48</v>
      </c>
      <c r="BI784" s="284">
        <f t="shared" si="160"/>
        <v>6.5</v>
      </c>
      <c r="BJ784" s="284">
        <f t="shared" si="161"/>
        <v>1.67</v>
      </c>
      <c r="BK784" s="284">
        <f t="shared" si="162"/>
        <v>11.19</v>
      </c>
      <c r="BL784" s="284">
        <f t="shared" si="163"/>
        <v>8.8000000000000007</v>
      </c>
    </row>
    <row r="785" spans="2:64">
      <c r="B785" s="53">
        <v>41347.624999999854</v>
      </c>
      <c r="C785" s="46">
        <v>9.43</v>
      </c>
      <c r="D785" s="46">
        <v>3.85</v>
      </c>
      <c r="E785" s="46">
        <v>4.5599999999999996</v>
      </c>
      <c r="F785" s="46">
        <v>8.4600000000000009</v>
      </c>
      <c r="G785" s="46">
        <v>7.95</v>
      </c>
      <c r="H785" s="46">
        <v>0.91</v>
      </c>
      <c r="I785" s="46">
        <v>1.91</v>
      </c>
      <c r="J785" s="46">
        <v>5.56</v>
      </c>
      <c r="K785" s="46">
        <v>0.48</v>
      </c>
      <c r="L785" s="46">
        <v>1.34</v>
      </c>
      <c r="M785" s="46">
        <v>1.17</v>
      </c>
      <c r="N785" s="46">
        <v>12.08</v>
      </c>
      <c r="O785" s="46">
        <v>2.57</v>
      </c>
      <c r="P785" s="46">
        <v>3.79</v>
      </c>
      <c r="Q785" s="46">
        <v>1.47</v>
      </c>
      <c r="R785" s="46">
        <v>6.95</v>
      </c>
      <c r="S785" s="46">
        <v>1.77</v>
      </c>
      <c r="T785" s="46">
        <v>8.01</v>
      </c>
      <c r="U785" s="46">
        <v>9.27</v>
      </c>
      <c r="V785" s="46">
        <v>1.79</v>
      </c>
      <c r="W785" s="46">
        <v>5.49</v>
      </c>
      <c r="X785" s="46">
        <v>8.42</v>
      </c>
      <c r="Y785" s="46">
        <v>10.14</v>
      </c>
      <c r="Z785" s="46">
        <v>4.88</v>
      </c>
      <c r="AA785" s="46">
        <v>8.42</v>
      </c>
      <c r="AB785" s="46">
        <v>3.15</v>
      </c>
      <c r="AC785" s="46">
        <v>8.51</v>
      </c>
      <c r="AD785" s="46">
        <v>6.26</v>
      </c>
      <c r="AE785" s="46">
        <v>1.63</v>
      </c>
      <c r="AF785" s="46">
        <v>11.28</v>
      </c>
      <c r="AG785" s="46">
        <v>9.08</v>
      </c>
      <c r="AH785" s="284">
        <f t="shared" si="133"/>
        <v>9.43</v>
      </c>
      <c r="AI785" s="284">
        <f t="shared" si="134"/>
        <v>3.85</v>
      </c>
      <c r="AJ785" s="284">
        <f t="shared" si="135"/>
        <v>4.5599999999999996</v>
      </c>
      <c r="AK785" s="284">
        <f t="shared" si="136"/>
        <v>8.4600000000000009</v>
      </c>
      <c r="AL785" s="284">
        <f t="shared" si="137"/>
        <v>7.95</v>
      </c>
      <c r="AM785" s="284">
        <f t="shared" si="138"/>
        <v>0.91</v>
      </c>
      <c r="AN785" s="284">
        <f t="shared" si="139"/>
        <v>1.91</v>
      </c>
      <c r="AO785" s="284">
        <f t="shared" si="140"/>
        <v>5.56</v>
      </c>
      <c r="AP785" s="284">
        <f t="shared" si="141"/>
        <v>0.48</v>
      </c>
      <c r="AQ785" s="284">
        <f t="shared" si="142"/>
        <v>1.34</v>
      </c>
      <c r="AR785" s="284">
        <f t="shared" si="143"/>
        <v>1.17</v>
      </c>
      <c r="AS785" s="284">
        <f t="shared" si="144"/>
        <v>12.08</v>
      </c>
      <c r="AT785" s="284">
        <f t="shared" si="145"/>
        <v>2.57</v>
      </c>
      <c r="AU785" s="284">
        <f t="shared" si="146"/>
        <v>3.79</v>
      </c>
      <c r="AV785" s="284">
        <f t="shared" si="147"/>
        <v>1.47</v>
      </c>
      <c r="AW785" s="284">
        <f t="shared" si="148"/>
        <v>6.95</v>
      </c>
      <c r="AX785" s="284">
        <f t="shared" si="149"/>
        <v>1.77</v>
      </c>
      <c r="AY785" s="284">
        <f t="shared" si="150"/>
        <v>8.01</v>
      </c>
      <c r="AZ785" s="284">
        <f t="shared" si="151"/>
        <v>9.27</v>
      </c>
      <c r="BA785" s="284">
        <f t="shared" si="152"/>
        <v>1.79</v>
      </c>
      <c r="BB785" s="284">
        <f t="shared" si="153"/>
        <v>5.49</v>
      </c>
      <c r="BC785" s="284">
        <f t="shared" si="154"/>
        <v>8.42</v>
      </c>
      <c r="BD785" s="284">
        <f t="shared" si="155"/>
        <v>10.14</v>
      </c>
      <c r="BE785" s="284">
        <f t="shared" si="156"/>
        <v>4.88</v>
      </c>
      <c r="BF785" s="284">
        <f t="shared" si="157"/>
        <v>8.42</v>
      </c>
      <c r="BG785" s="284">
        <f t="shared" si="158"/>
        <v>3.15</v>
      </c>
      <c r="BH785" s="284">
        <f t="shared" si="159"/>
        <v>8.51</v>
      </c>
      <c r="BI785" s="284">
        <f t="shared" si="160"/>
        <v>6.26</v>
      </c>
      <c r="BJ785" s="284">
        <f t="shared" si="161"/>
        <v>1.63</v>
      </c>
      <c r="BK785" s="284">
        <f t="shared" si="162"/>
        <v>11.28</v>
      </c>
      <c r="BL785" s="284">
        <f t="shared" si="163"/>
        <v>9.08</v>
      </c>
    </row>
    <row r="786" spans="2:64">
      <c r="B786" s="53">
        <v>41347.635416666519</v>
      </c>
      <c r="C786" s="46">
        <v>9.42</v>
      </c>
      <c r="D786" s="46">
        <v>3.06</v>
      </c>
      <c r="E786" s="46">
        <v>4.54</v>
      </c>
      <c r="F786" s="46">
        <v>8.16</v>
      </c>
      <c r="G786" s="46">
        <v>7.13</v>
      </c>
      <c r="H786" s="46">
        <v>0.67</v>
      </c>
      <c r="I786" s="46">
        <v>1.91</v>
      </c>
      <c r="J786" s="46">
        <v>5.57</v>
      </c>
      <c r="K786" s="46">
        <v>0.46</v>
      </c>
      <c r="L786" s="46">
        <v>1.02</v>
      </c>
      <c r="M786" s="46">
        <v>1.1299999999999999</v>
      </c>
      <c r="N786" s="46">
        <v>12.08</v>
      </c>
      <c r="O786" s="46">
        <v>2.58</v>
      </c>
      <c r="P786" s="46">
        <v>3.75</v>
      </c>
      <c r="Q786" s="46">
        <v>1.62</v>
      </c>
      <c r="R786" s="46">
        <v>6.96</v>
      </c>
      <c r="S786" s="46">
        <v>1.48</v>
      </c>
      <c r="T786" s="46">
        <v>8.34</v>
      </c>
      <c r="U786" s="46">
        <v>9.4600000000000009</v>
      </c>
      <c r="V786" s="46">
        <v>1.66</v>
      </c>
      <c r="W786" s="46">
        <v>6.02</v>
      </c>
      <c r="X786" s="46">
        <v>8.33</v>
      </c>
      <c r="Y786" s="46">
        <v>10.14</v>
      </c>
      <c r="Z786" s="46">
        <v>4.55</v>
      </c>
      <c r="AA786" s="46">
        <v>8.4700000000000006</v>
      </c>
      <c r="AB786" s="46">
        <v>3.28</v>
      </c>
      <c r="AC786" s="46">
        <v>8.5500000000000007</v>
      </c>
      <c r="AD786" s="46">
        <v>6.34</v>
      </c>
      <c r="AE786" s="46">
        <v>1.65</v>
      </c>
      <c r="AF786" s="46">
        <v>11.32</v>
      </c>
      <c r="AG786" s="46">
        <v>9.1199999999999992</v>
      </c>
      <c r="AH786" s="284">
        <f t="shared" si="133"/>
        <v>9.42</v>
      </c>
      <c r="AI786" s="284">
        <f t="shared" si="134"/>
        <v>3.06</v>
      </c>
      <c r="AJ786" s="284">
        <f t="shared" si="135"/>
        <v>4.54</v>
      </c>
      <c r="AK786" s="284">
        <f t="shared" si="136"/>
        <v>8.16</v>
      </c>
      <c r="AL786" s="284">
        <f t="shared" si="137"/>
        <v>7.13</v>
      </c>
      <c r="AM786" s="284">
        <f t="shared" si="138"/>
        <v>0.67</v>
      </c>
      <c r="AN786" s="284">
        <f t="shared" si="139"/>
        <v>1.91</v>
      </c>
      <c r="AO786" s="284">
        <f t="shared" si="140"/>
        <v>5.57</v>
      </c>
      <c r="AP786" s="284">
        <f t="shared" si="141"/>
        <v>0.46</v>
      </c>
      <c r="AQ786" s="284">
        <f t="shared" si="142"/>
        <v>1.02</v>
      </c>
      <c r="AR786" s="284">
        <f t="shared" si="143"/>
        <v>1.1299999999999999</v>
      </c>
      <c r="AS786" s="284">
        <f t="shared" si="144"/>
        <v>12.08</v>
      </c>
      <c r="AT786" s="284">
        <f t="shared" si="145"/>
        <v>2.58</v>
      </c>
      <c r="AU786" s="284">
        <f t="shared" si="146"/>
        <v>3.75</v>
      </c>
      <c r="AV786" s="284">
        <f t="shared" si="147"/>
        <v>1.62</v>
      </c>
      <c r="AW786" s="284">
        <f t="shared" si="148"/>
        <v>6.96</v>
      </c>
      <c r="AX786" s="284">
        <f t="shared" si="149"/>
        <v>1.48</v>
      </c>
      <c r="AY786" s="284">
        <f t="shared" si="150"/>
        <v>8.34</v>
      </c>
      <c r="AZ786" s="284">
        <f t="shared" si="151"/>
        <v>9.4600000000000009</v>
      </c>
      <c r="BA786" s="284">
        <f t="shared" si="152"/>
        <v>1.66</v>
      </c>
      <c r="BB786" s="284">
        <f t="shared" si="153"/>
        <v>6.02</v>
      </c>
      <c r="BC786" s="284">
        <f t="shared" si="154"/>
        <v>8.33</v>
      </c>
      <c r="BD786" s="284">
        <f t="shared" si="155"/>
        <v>10.14</v>
      </c>
      <c r="BE786" s="284">
        <f t="shared" si="156"/>
        <v>4.55</v>
      </c>
      <c r="BF786" s="284">
        <f t="shared" si="157"/>
        <v>8.4700000000000006</v>
      </c>
      <c r="BG786" s="284">
        <f t="shared" si="158"/>
        <v>3.28</v>
      </c>
      <c r="BH786" s="284">
        <f t="shared" si="159"/>
        <v>8.5500000000000007</v>
      </c>
      <c r="BI786" s="284">
        <f t="shared" si="160"/>
        <v>6.34</v>
      </c>
      <c r="BJ786" s="284">
        <f t="shared" si="161"/>
        <v>1.65</v>
      </c>
      <c r="BK786" s="284">
        <f t="shared" si="162"/>
        <v>11.32</v>
      </c>
      <c r="BL786" s="284">
        <f t="shared" si="163"/>
        <v>9.1199999999999992</v>
      </c>
    </row>
    <row r="787" spans="2:64">
      <c r="B787" s="53">
        <v>41347.645833333183</v>
      </c>
      <c r="C787" s="46">
        <v>9.49</v>
      </c>
      <c r="D787" s="46">
        <v>2.5299999999999998</v>
      </c>
      <c r="E787" s="46">
        <v>4.6399999999999997</v>
      </c>
      <c r="F787" s="46">
        <v>7.83</v>
      </c>
      <c r="G787" s="46">
        <v>5.77</v>
      </c>
      <c r="H787" s="46">
        <v>0.59</v>
      </c>
      <c r="I787" s="46">
        <v>1.85</v>
      </c>
      <c r="J787" s="46">
        <v>5.58</v>
      </c>
      <c r="K787" s="46">
        <v>0.46</v>
      </c>
      <c r="L787" s="46">
        <v>0.82</v>
      </c>
      <c r="M787" s="46">
        <v>0.77</v>
      </c>
      <c r="N787" s="46">
        <v>12</v>
      </c>
      <c r="O787" s="46">
        <v>2.6</v>
      </c>
      <c r="P787" s="46">
        <v>3.88</v>
      </c>
      <c r="Q787" s="46">
        <v>1.5</v>
      </c>
      <c r="R787" s="46">
        <v>6.94</v>
      </c>
      <c r="S787" s="46">
        <v>1.07</v>
      </c>
      <c r="T787" s="46">
        <v>8.66</v>
      </c>
      <c r="U787" s="46">
        <v>9.35</v>
      </c>
      <c r="V787" s="46">
        <v>1.67</v>
      </c>
      <c r="W787" s="46">
        <v>7.14</v>
      </c>
      <c r="X787" s="46">
        <v>8.34</v>
      </c>
      <c r="Y787" s="46">
        <v>10.15</v>
      </c>
      <c r="Z787" s="46">
        <v>4.26</v>
      </c>
      <c r="AA787" s="46">
        <v>8.4600000000000009</v>
      </c>
      <c r="AB787" s="46">
        <v>3.16</v>
      </c>
      <c r="AC787" s="46">
        <v>8.4</v>
      </c>
      <c r="AD787" s="46">
        <v>6.07</v>
      </c>
      <c r="AE787" s="46">
        <v>1.66</v>
      </c>
      <c r="AF787" s="46">
        <v>11.72</v>
      </c>
      <c r="AG787" s="46">
        <v>9</v>
      </c>
      <c r="AH787" s="284">
        <f t="shared" si="133"/>
        <v>9.49</v>
      </c>
      <c r="AI787" s="284">
        <f t="shared" si="134"/>
        <v>2.5299999999999998</v>
      </c>
      <c r="AJ787" s="284">
        <f t="shared" si="135"/>
        <v>4.6399999999999997</v>
      </c>
      <c r="AK787" s="284">
        <f t="shared" si="136"/>
        <v>7.83</v>
      </c>
      <c r="AL787" s="284">
        <f t="shared" si="137"/>
        <v>5.77</v>
      </c>
      <c r="AM787" s="284">
        <f t="shared" si="138"/>
        <v>0.59</v>
      </c>
      <c r="AN787" s="284">
        <f t="shared" si="139"/>
        <v>1.85</v>
      </c>
      <c r="AO787" s="284">
        <f t="shared" si="140"/>
        <v>5.58</v>
      </c>
      <c r="AP787" s="284">
        <f t="shared" si="141"/>
        <v>0.46</v>
      </c>
      <c r="AQ787" s="284">
        <f t="shared" si="142"/>
        <v>0.82</v>
      </c>
      <c r="AR787" s="284">
        <f t="shared" si="143"/>
        <v>0.77</v>
      </c>
      <c r="AS787" s="284">
        <f t="shared" si="144"/>
        <v>12</v>
      </c>
      <c r="AT787" s="284">
        <f t="shared" si="145"/>
        <v>2.6</v>
      </c>
      <c r="AU787" s="284">
        <f t="shared" si="146"/>
        <v>3.88</v>
      </c>
      <c r="AV787" s="284">
        <f t="shared" si="147"/>
        <v>1.5</v>
      </c>
      <c r="AW787" s="284">
        <f t="shared" si="148"/>
        <v>6.94</v>
      </c>
      <c r="AX787" s="284">
        <f t="shared" si="149"/>
        <v>1.07</v>
      </c>
      <c r="AY787" s="284">
        <f t="shared" si="150"/>
        <v>8.66</v>
      </c>
      <c r="AZ787" s="284">
        <f t="shared" si="151"/>
        <v>9.35</v>
      </c>
      <c r="BA787" s="284">
        <f t="shared" si="152"/>
        <v>1.67</v>
      </c>
      <c r="BB787" s="284">
        <f t="shared" si="153"/>
        <v>7.14</v>
      </c>
      <c r="BC787" s="284">
        <f t="shared" si="154"/>
        <v>8.34</v>
      </c>
      <c r="BD787" s="284">
        <f t="shared" si="155"/>
        <v>10.15</v>
      </c>
      <c r="BE787" s="284">
        <f t="shared" si="156"/>
        <v>4.26</v>
      </c>
      <c r="BF787" s="284">
        <f t="shared" si="157"/>
        <v>8.4600000000000009</v>
      </c>
      <c r="BG787" s="284">
        <f t="shared" si="158"/>
        <v>3.16</v>
      </c>
      <c r="BH787" s="284">
        <f t="shared" si="159"/>
        <v>8.4</v>
      </c>
      <c r="BI787" s="284">
        <f t="shared" si="160"/>
        <v>6.07</v>
      </c>
      <c r="BJ787" s="284">
        <f t="shared" si="161"/>
        <v>1.66</v>
      </c>
      <c r="BK787" s="284">
        <f t="shared" si="162"/>
        <v>11.72</v>
      </c>
      <c r="BL787" s="284">
        <f t="shared" si="163"/>
        <v>9</v>
      </c>
    </row>
    <row r="788" spans="2:64">
      <c r="B788" s="53">
        <v>41347.656249999847</v>
      </c>
      <c r="C788" s="46">
        <v>9.4700000000000006</v>
      </c>
      <c r="D788" s="46">
        <v>2.37</v>
      </c>
      <c r="E788" s="46">
        <v>4.76</v>
      </c>
      <c r="F788" s="46">
        <v>8.2100000000000009</v>
      </c>
      <c r="G788" s="46">
        <v>5.52</v>
      </c>
      <c r="H788" s="46">
        <v>0.47</v>
      </c>
      <c r="I788" s="46">
        <v>1.84</v>
      </c>
      <c r="J788" s="46">
        <v>5.61</v>
      </c>
      <c r="K788" s="46">
        <v>0.46</v>
      </c>
      <c r="L788" s="46">
        <v>0.87</v>
      </c>
      <c r="M788" s="46">
        <v>1.37</v>
      </c>
      <c r="N788" s="46">
        <v>11.84</v>
      </c>
      <c r="O788" s="46">
        <v>2.59</v>
      </c>
      <c r="P788" s="46">
        <v>4</v>
      </c>
      <c r="Q788" s="46">
        <v>1.49</v>
      </c>
      <c r="R788" s="46">
        <v>6.98</v>
      </c>
      <c r="S788" s="46">
        <v>0.95</v>
      </c>
      <c r="T788" s="46">
        <v>8.85</v>
      </c>
      <c r="U788" s="46">
        <v>9.4700000000000006</v>
      </c>
      <c r="V788" s="46">
        <v>1.63</v>
      </c>
      <c r="W788" s="46">
        <v>7.13</v>
      </c>
      <c r="X788" s="46">
        <v>8.3699999999999992</v>
      </c>
      <c r="Y788" s="46">
        <v>10.15</v>
      </c>
      <c r="Z788" s="46">
        <v>4.38</v>
      </c>
      <c r="AA788" s="46">
        <v>8.6199999999999992</v>
      </c>
      <c r="AB788" s="46">
        <v>3.11</v>
      </c>
      <c r="AC788" s="46">
        <v>8.42</v>
      </c>
      <c r="AD788" s="46">
        <v>6.31</v>
      </c>
      <c r="AE788" s="46">
        <v>1.64</v>
      </c>
      <c r="AF788" s="46">
        <v>11.77</v>
      </c>
      <c r="AG788" s="46">
        <v>8.84</v>
      </c>
      <c r="AH788" s="284">
        <f t="shared" si="133"/>
        <v>9.4700000000000006</v>
      </c>
      <c r="AI788" s="284">
        <f t="shared" si="134"/>
        <v>2.37</v>
      </c>
      <c r="AJ788" s="284">
        <f t="shared" si="135"/>
        <v>4.76</v>
      </c>
      <c r="AK788" s="284">
        <f t="shared" si="136"/>
        <v>8.2100000000000009</v>
      </c>
      <c r="AL788" s="284">
        <f t="shared" si="137"/>
        <v>5.52</v>
      </c>
      <c r="AM788" s="284">
        <f t="shared" si="138"/>
        <v>0.47</v>
      </c>
      <c r="AN788" s="284">
        <f t="shared" si="139"/>
        <v>1.84</v>
      </c>
      <c r="AO788" s="284">
        <f t="shared" si="140"/>
        <v>5.61</v>
      </c>
      <c r="AP788" s="284">
        <f t="shared" si="141"/>
        <v>0.46</v>
      </c>
      <c r="AQ788" s="284">
        <f t="shared" si="142"/>
        <v>0.87</v>
      </c>
      <c r="AR788" s="284">
        <f t="shared" si="143"/>
        <v>1.37</v>
      </c>
      <c r="AS788" s="284">
        <f t="shared" si="144"/>
        <v>11.84</v>
      </c>
      <c r="AT788" s="284">
        <f t="shared" si="145"/>
        <v>2.59</v>
      </c>
      <c r="AU788" s="284">
        <f t="shared" si="146"/>
        <v>4</v>
      </c>
      <c r="AV788" s="284">
        <f t="shared" si="147"/>
        <v>1.49</v>
      </c>
      <c r="AW788" s="284">
        <f t="shared" si="148"/>
        <v>6.98</v>
      </c>
      <c r="AX788" s="284">
        <f t="shared" si="149"/>
        <v>0.95</v>
      </c>
      <c r="AY788" s="284">
        <f t="shared" si="150"/>
        <v>8.85</v>
      </c>
      <c r="AZ788" s="284">
        <f t="shared" si="151"/>
        <v>9.4700000000000006</v>
      </c>
      <c r="BA788" s="284">
        <f t="shared" si="152"/>
        <v>1.63</v>
      </c>
      <c r="BB788" s="284">
        <f t="shared" si="153"/>
        <v>7.13</v>
      </c>
      <c r="BC788" s="284">
        <f t="shared" si="154"/>
        <v>8.3699999999999992</v>
      </c>
      <c r="BD788" s="284">
        <f t="shared" si="155"/>
        <v>10.15</v>
      </c>
      <c r="BE788" s="284">
        <f t="shared" si="156"/>
        <v>4.38</v>
      </c>
      <c r="BF788" s="284">
        <f t="shared" si="157"/>
        <v>8.6199999999999992</v>
      </c>
      <c r="BG788" s="284">
        <f t="shared" si="158"/>
        <v>3.11</v>
      </c>
      <c r="BH788" s="284">
        <f t="shared" si="159"/>
        <v>8.42</v>
      </c>
      <c r="BI788" s="284">
        <f t="shared" si="160"/>
        <v>6.31</v>
      </c>
      <c r="BJ788" s="284">
        <f t="shared" si="161"/>
        <v>1.64</v>
      </c>
      <c r="BK788" s="284">
        <f t="shared" si="162"/>
        <v>11.77</v>
      </c>
      <c r="BL788" s="284">
        <f t="shared" si="163"/>
        <v>8.84</v>
      </c>
    </row>
    <row r="789" spans="2:64">
      <c r="B789" s="53">
        <v>41347.666666666511</v>
      </c>
      <c r="C789" s="46">
        <v>9.4</v>
      </c>
      <c r="D789" s="46">
        <v>2.0499999999999998</v>
      </c>
      <c r="E789" s="46">
        <v>4.79</v>
      </c>
      <c r="F789" s="46">
        <v>7.67</v>
      </c>
      <c r="G789" s="46">
        <v>5.68</v>
      </c>
      <c r="H789" s="46">
        <v>0.7</v>
      </c>
      <c r="I789" s="46">
        <v>1.9</v>
      </c>
      <c r="J789" s="46">
        <v>5.31</v>
      </c>
      <c r="K789" s="46">
        <v>0.47</v>
      </c>
      <c r="L789" s="46">
        <v>0.55000000000000004</v>
      </c>
      <c r="M789" s="46">
        <v>1.07</v>
      </c>
      <c r="N789" s="46">
        <v>11.86</v>
      </c>
      <c r="O789" s="46">
        <v>2.58</v>
      </c>
      <c r="P789" s="46">
        <v>4.01</v>
      </c>
      <c r="Q789" s="46">
        <v>1.56</v>
      </c>
      <c r="R789" s="46">
        <v>6.88</v>
      </c>
      <c r="S789" s="46">
        <v>0.98</v>
      </c>
      <c r="T789" s="46">
        <v>8.77</v>
      </c>
      <c r="U789" s="46">
        <v>9.82</v>
      </c>
      <c r="V789" s="46">
        <v>1.63</v>
      </c>
      <c r="W789" s="46">
        <v>7.1</v>
      </c>
      <c r="X789" s="46">
        <v>8.3800000000000008</v>
      </c>
      <c r="Y789" s="46">
        <v>10.15</v>
      </c>
      <c r="Z789" s="46">
        <v>4.38</v>
      </c>
      <c r="AA789" s="46">
        <v>8.7100000000000009</v>
      </c>
      <c r="AB789" s="46">
        <v>3.37</v>
      </c>
      <c r="AC789" s="46">
        <v>8.41</v>
      </c>
      <c r="AD789" s="46">
        <v>6.08</v>
      </c>
      <c r="AE789" s="46">
        <v>1.64</v>
      </c>
      <c r="AF789" s="46">
        <v>12.02</v>
      </c>
      <c r="AG789" s="46">
        <v>9.11</v>
      </c>
      <c r="AH789" s="284">
        <f t="shared" si="133"/>
        <v>9.4</v>
      </c>
      <c r="AI789" s="284">
        <f t="shared" si="134"/>
        <v>2.0499999999999998</v>
      </c>
      <c r="AJ789" s="284">
        <f t="shared" si="135"/>
        <v>4.79</v>
      </c>
      <c r="AK789" s="284">
        <f t="shared" si="136"/>
        <v>7.67</v>
      </c>
      <c r="AL789" s="284">
        <f t="shared" si="137"/>
        <v>5.68</v>
      </c>
      <c r="AM789" s="284">
        <f t="shared" si="138"/>
        <v>0.7</v>
      </c>
      <c r="AN789" s="284">
        <f t="shared" si="139"/>
        <v>1.9</v>
      </c>
      <c r="AO789" s="284">
        <f t="shared" si="140"/>
        <v>5.31</v>
      </c>
      <c r="AP789" s="284">
        <f t="shared" si="141"/>
        <v>0.47</v>
      </c>
      <c r="AQ789" s="284">
        <f t="shared" si="142"/>
        <v>0.55000000000000004</v>
      </c>
      <c r="AR789" s="284">
        <f t="shared" si="143"/>
        <v>1.07</v>
      </c>
      <c r="AS789" s="284">
        <f t="shared" si="144"/>
        <v>11.86</v>
      </c>
      <c r="AT789" s="284">
        <f t="shared" si="145"/>
        <v>2.58</v>
      </c>
      <c r="AU789" s="284">
        <f t="shared" si="146"/>
        <v>4.01</v>
      </c>
      <c r="AV789" s="284">
        <f t="shared" si="147"/>
        <v>1.56</v>
      </c>
      <c r="AW789" s="284">
        <f t="shared" si="148"/>
        <v>6.88</v>
      </c>
      <c r="AX789" s="284">
        <f t="shared" si="149"/>
        <v>0.98</v>
      </c>
      <c r="AY789" s="284">
        <f t="shared" si="150"/>
        <v>8.77</v>
      </c>
      <c r="AZ789" s="284">
        <f t="shared" si="151"/>
        <v>9.82</v>
      </c>
      <c r="BA789" s="284">
        <f t="shared" si="152"/>
        <v>1.63</v>
      </c>
      <c r="BB789" s="284">
        <f t="shared" si="153"/>
        <v>7.1</v>
      </c>
      <c r="BC789" s="284">
        <f t="shared" si="154"/>
        <v>8.3800000000000008</v>
      </c>
      <c r="BD789" s="284">
        <f t="shared" si="155"/>
        <v>10.15</v>
      </c>
      <c r="BE789" s="284">
        <f t="shared" si="156"/>
        <v>4.38</v>
      </c>
      <c r="BF789" s="284">
        <f t="shared" si="157"/>
        <v>8.7100000000000009</v>
      </c>
      <c r="BG789" s="284">
        <f t="shared" si="158"/>
        <v>3.37</v>
      </c>
      <c r="BH789" s="284">
        <f t="shared" si="159"/>
        <v>8.41</v>
      </c>
      <c r="BI789" s="284">
        <f t="shared" si="160"/>
        <v>6.08</v>
      </c>
      <c r="BJ789" s="284">
        <f t="shared" si="161"/>
        <v>1.64</v>
      </c>
      <c r="BK789" s="284">
        <f t="shared" si="162"/>
        <v>12.02</v>
      </c>
      <c r="BL789" s="284">
        <f t="shared" si="163"/>
        <v>9.11</v>
      </c>
    </row>
    <row r="790" spans="2:64">
      <c r="B790" s="53">
        <v>41347.677083333176</v>
      </c>
      <c r="C790" s="46">
        <v>9.27</v>
      </c>
      <c r="D790" s="46">
        <v>1.87</v>
      </c>
      <c r="E790" s="46">
        <v>4.66</v>
      </c>
      <c r="F790" s="46">
        <v>8.07</v>
      </c>
      <c r="G790" s="46">
        <v>5.94</v>
      </c>
      <c r="H790" s="46">
        <v>0.72</v>
      </c>
      <c r="I790" s="46">
        <v>1.9</v>
      </c>
      <c r="J790" s="46">
        <v>5.21</v>
      </c>
      <c r="K790" s="46">
        <v>0.47</v>
      </c>
      <c r="L790" s="46">
        <v>0.69</v>
      </c>
      <c r="M790" s="46">
        <v>0.97</v>
      </c>
      <c r="N790" s="46">
        <v>11.78</v>
      </c>
      <c r="O790" s="46">
        <v>2.57</v>
      </c>
      <c r="P790" s="46">
        <v>3.93</v>
      </c>
      <c r="Q790" s="46">
        <v>1.55</v>
      </c>
      <c r="R790" s="46">
        <v>6.87</v>
      </c>
      <c r="S790" s="46">
        <v>1.08</v>
      </c>
      <c r="T790" s="46">
        <v>8.81</v>
      </c>
      <c r="U790" s="46">
        <v>9.75</v>
      </c>
      <c r="V790" s="46">
        <v>1.68</v>
      </c>
      <c r="W790" s="46">
        <v>7.08</v>
      </c>
      <c r="X790" s="46">
        <v>8.41</v>
      </c>
      <c r="Y790" s="46">
        <v>10.14</v>
      </c>
      <c r="Z790" s="46">
        <v>4.25</v>
      </c>
      <c r="AA790" s="46">
        <v>8.68</v>
      </c>
      <c r="AB790" s="46">
        <v>3.13</v>
      </c>
      <c r="AC790" s="46">
        <v>8.34</v>
      </c>
      <c r="AD790" s="46">
        <v>5.42</v>
      </c>
      <c r="AE790" s="46">
        <v>1.63</v>
      </c>
      <c r="AF790" s="46">
        <v>11.85</v>
      </c>
      <c r="AG790" s="46">
        <v>8.8000000000000007</v>
      </c>
      <c r="AH790" s="284">
        <f t="shared" si="133"/>
        <v>9.27</v>
      </c>
      <c r="AI790" s="284">
        <f t="shared" si="134"/>
        <v>1.87</v>
      </c>
      <c r="AJ790" s="284">
        <f t="shared" si="135"/>
        <v>4.66</v>
      </c>
      <c r="AK790" s="284">
        <f t="shared" si="136"/>
        <v>8.07</v>
      </c>
      <c r="AL790" s="284">
        <f t="shared" si="137"/>
        <v>5.94</v>
      </c>
      <c r="AM790" s="284">
        <f t="shared" si="138"/>
        <v>0.72</v>
      </c>
      <c r="AN790" s="284">
        <f t="shared" si="139"/>
        <v>1.9</v>
      </c>
      <c r="AO790" s="284">
        <f t="shared" si="140"/>
        <v>5.21</v>
      </c>
      <c r="AP790" s="284">
        <f t="shared" si="141"/>
        <v>0.47</v>
      </c>
      <c r="AQ790" s="284">
        <f t="shared" si="142"/>
        <v>0.69</v>
      </c>
      <c r="AR790" s="284">
        <f t="shared" si="143"/>
        <v>0.97</v>
      </c>
      <c r="AS790" s="284">
        <f t="shared" si="144"/>
        <v>11.78</v>
      </c>
      <c r="AT790" s="284">
        <f t="shared" si="145"/>
        <v>2.57</v>
      </c>
      <c r="AU790" s="284">
        <f t="shared" si="146"/>
        <v>3.93</v>
      </c>
      <c r="AV790" s="284">
        <f t="shared" si="147"/>
        <v>1.55</v>
      </c>
      <c r="AW790" s="284">
        <f t="shared" si="148"/>
        <v>6.87</v>
      </c>
      <c r="AX790" s="284">
        <f t="shared" si="149"/>
        <v>1.08</v>
      </c>
      <c r="AY790" s="284">
        <f t="shared" si="150"/>
        <v>8.81</v>
      </c>
      <c r="AZ790" s="284">
        <f t="shared" si="151"/>
        <v>9.75</v>
      </c>
      <c r="BA790" s="284">
        <f t="shared" si="152"/>
        <v>1.68</v>
      </c>
      <c r="BB790" s="284">
        <f t="shared" si="153"/>
        <v>7.08</v>
      </c>
      <c r="BC790" s="284">
        <f t="shared" si="154"/>
        <v>8.41</v>
      </c>
      <c r="BD790" s="284">
        <f t="shared" si="155"/>
        <v>10.14</v>
      </c>
      <c r="BE790" s="284">
        <f t="shared" si="156"/>
        <v>4.25</v>
      </c>
      <c r="BF790" s="284">
        <f t="shared" si="157"/>
        <v>8.68</v>
      </c>
      <c r="BG790" s="284">
        <f t="shared" si="158"/>
        <v>3.13</v>
      </c>
      <c r="BH790" s="284">
        <f t="shared" si="159"/>
        <v>8.34</v>
      </c>
      <c r="BI790" s="284">
        <f t="shared" si="160"/>
        <v>5.42</v>
      </c>
      <c r="BJ790" s="284">
        <f t="shared" si="161"/>
        <v>1.63</v>
      </c>
      <c r="BK790" s="284">
        <f t="shared" si="162"/>
        <v>11.85</v>
      </c>
      <c r="BL790" s="284">
        <f t="shared" si="163"/>
        <v>8.8000000000000007</v>
      </c>
    </row>
    <row r="791" spans="2:64">
      <c r="B791" s="53">
        <v>41347.68749999984</v>
      </c>
      <c r="C791" s="46">
        <v>9.25</v>
      </c>
      <c r="D791" s="46">
        <v>1.83</v>
      </c>
      <c r="E791" s="46">
        <v>4.24</v>
      </c>
      <c r="F791" s="46">
        <v>8.4499999999999993</v>
      </c>
      <c r="G791" s="46">
        <v>6.32</v>
      </c>
      <c r="H791" s="46">
        <v>0.75</v>
      </c>
      <c r="I791" s="46">
        <v>1.93</v>
      </c>
      <c r="J791" s="46">
        <v>5.41</v>
      </c>
      <c r="K791" s="46">
        <v>0.47</v>
      </c>
      <c r="L791" s="46">
        <v>0.96</v>
      </c>
      <c r="M791" s="46">
        <v>1.04</v>
      </c>
      <c r="N791" s="46">
        <v>11.29</v>
      </c>
      <c r="O791" s="46">
        <v>2.57</v>
      </c>
      <c r="P791" s="46">
        <v>4.9400000000000004</v>
      </c>
      <c r="Q791" s="46">
        <v>1.28</v>
      </c>
      <c r="R791" s="46">
        <v>6.89</v>
      </c>
      <c r="S791" s="46">
        <v>1.1499999999999999</v>
      </c>
      <c r="T791" s="46">
        <v>8.61</v>
      </c>
      <c r="U791" s="46">
        <v>9.74</v>
      </c>
      <c r="V791" s="46">
        <v>1.71</v>
      </c>
      <c r="W791" s="46">
        <v>7.08</v>
      </c>
      <c r="X791" s="46">
        <v>8.5</v>
      </c>
      <c r="Y791" s="46">
        <v>10.08</v>
      </c>
      <c r="Z791" s="46">
        <v>4.16</v>
      </c>
      <c r="AA791" s="46">
        <v>8.58</v>
      </c>
      <c r="AB791" s="46">
        <v>2.99</v>
      </c>
      <c r="AC791" s="46">
        <v>8.26</v>
      </c>
      <c r="AD791" s="46">
        <v>5.13</v>
      </c>
      <c r="AE791" s="46">
        <v>1.64</v>
      </c>
      <c r="AF791" s="46">
        <v>11.94</v>
      </c>
      <c r="AG791" s="46">
        <v>8</v>
      </c>
      <c r="AH791" s="284">
        <f t="shared" ref="AH791:AH812" si="164">+IF(AH$725,C791)</f>
        <v>9.25</v>
      </c>
      <c r="AI791" s="284">
        <f t="shared" ref="AI791:AI821" si="165">+IF(AI$725,D791)</f>
        <v>1.83</v>
      </c>
      <c r="AJ791" s="284">
        <f t="shared" ref="AJ791:AJ821" si="166">+IF(AJ$725,E791)</f>
        <v>4.24</v>
      </c>
      <c r="AK791" s="284">
        <f t="shared" ref="AK791:AK821" si="167">+IF(AK$725,F791)</f>
        <v>8.4499999999999993</v>
      </c>
      <c r="AL791" s="284">
        <f t="shared" ref="AL791:AL821" si="168">+IF(AL$725,G791)</f>
        <v>6.32</v>
      </c>
      <c r="AM791" s="284">
        <f t="shared" ref="AM791:AM821" si="169">+IF(AM$725,H791)</f>
        <v>0.75</v>
      </c>
      <c r="AN791" s="284">
        <f t="shared" ref="AN791:AN821" si="170">+IF(AN$725,I791)</f>
        <v>1.93</v>
      </c>
      <c r="AO791" s="284">
        <f t="shared" ref="AO791:AO821" si="171">+IF(AO$725,J791)</f>
        <v>5.41</v>
      </c>
      <c r="AP791" s="284">
        <f t="shared" ref="AP791:AP821" si="172">+IF(AP$725,K791)</f>
        <v>0.47</v>
      </c>
      <c r="AQ791" s="284">
        <f t="shared" ref="AQ791:AQ821" si="173">+IF(AQ$725,L791)</f>
        <v>0.96</v>
      </c>
      <c r="AR791" s="284">
        <f t="shared" ref="AR791:AR821" si="174">+IF(AR$725,M791)</f>
        <v>1.04</v>
      </c>
      <c r="AS791" s="284">
        <f t="shared" ref="AS791:AS821" si="175">+IF(AS$725,N791)</f>
        <v>11.29</v>
      </c>
      <c r="AT791" s="284">
        <f t="shared" ref="AT791:AT821" si="176">+IF(AT$725,O791)</f>
        <v>2.57</v>
      </c>
      <c r="AU791" s="284">
        <f t="shared" ref="AU791:AU821" si="177">+IF(AU$725,P791)</f>
        <v>4.9400000000000004</v>
      </c>
      <c r="AV791" s="284">
        <f t="shared" ref="AV791:AV821" si="178">+IF(AV$725,Q791)</f>
        <v>1.28</v>
      </c>
      <c r="AW791" s="284">
        <f t="shared" ref="AW791:AW821" si="179">+IF(AW$725,R791)</f>
        <v>6.89</v>
      </c>
      <c r="AX791" s="284">
        <f t="shared" ref="AX791:AX821" si="180">+IF(AX$725,S791)</f>
        <v>1.1499999999999999</v>
      </c>
      <c r="AY791" s="284">
        <f t="shared" ref="AY791:AY821" si="181">+IF(AY$725,T791)</f>
        <v>8.61</v>
      </c>
      <c r="AZ791" s="284">
        <f t="shared" ref="AZ791:AZ821" si="182">+IF(AZ$725,U791)</f>
        <v>9.74</v>
      </c>
      <c r="BA791" s="284">
        <f t="shared" ref="BA791:BA821" si="183">+IF(BA$725,V791)</f>
        <v>1.71</v>
      </c>
      <c r="BB791" s="284">
        <f t="shared" ref="BB791:BB821" si="184">+IF(BB$725,W791)</f>
        <v>7.08</v>
      </c>
      <c r="BC791" s="284">
        <f t="shared" ref="BC791:BC821" si="185">+IF(BC$725,X791)</f>
        <v>8.5</v>
      </c>
      <c r="BD791" s="284">
        <f t="shared" ref="BD791:BD821" si="186">+IF(BD$725,Y791)</f>
        <v>10.08</v>
      </c>
      <c r="BE791" s="284">
        <f t="shared" ref="BE791:BE821" si="187">+IF(BE$725,Z791)</f>
        <v>4.16</v>
      </c>
      <c r="BF791" s="284">
        <f t="shared" ref="BF791:BF821" si="188">+IF(BF$725,AA791)</f>
        <v>8.58</v>
      </c>
      <c r="BG791" s="284">
        <f t="shared" ref="BG791:BG821" si="189">+IF(BG$725,AB791)</f>
        <v>2.99</v>
      </c>
      <c r="BH791" s="284">
        <f t="shared" ref="BH791:BH821" si="190">+IF(BH$725,AC791)</f>
        <v>8.26</v>
      </c>
      <c r="BI791" s="284">
        <f t="shared" ref="BI791:BI821" si="191">+IF(BI$725,AD791)</f>
        <v>5.13</v>
      </c>
      <c r="BJ791" s="284">
        <f t="shared" ref="BJ791:BJ821" si="192">+IF(BJ$725,AE791)</f>
        <v>1.64</v>
      </c>
      <c r="BK791" s="284">
        <f t="shared" ref="BK791:BK821" si="193">+IF(BK$725,AF791)</f>
        <v>11.94</v>
      </c>
      <c r="BL791" s="284">
        <f t="shared" ref="BL791:BL821" si="194">+IF(BL$725,AG791)</f>
        <v>8</v>
      </c>
    </row>
    <row r="792" spans="2:64">
      <c r="B792" s="53">
        <v>41347.697916666504</v>
      </c>
      <c r="C792" s="46">
        <v>9.36</v>
      </c>
      <c r="D792" s="46">
        <v>1.66</v>
      </c>
      <c r="E792" s="46">
        <v>4.13</v>
      </c>
      <c r="F792" s="46">
        <v>7.83</v>
      </c>
      <c r="G792" s="46">
        <v>6.43</v>
      </c>
      <c r="H792" s="46">
        <v>0.54</v>
      </c>
      <c r="I792" s="46">
        <v>1.95</v>
      </c>
      <c r="J792" s="46">
        <v>5.37</v>
      </c>
      <c r="K792" s="46">
        <v>0.48</v>
      </c>
      <c r="L792" s="46">
        <v>0.34</v>
      </c>
      <c r="M792" s="46">
        <v>1.08</v>
      </c>
      <c r="N792" s="46">
        <v>11.27</v>
      </c>
      <c r="O792" s="46">
        <v>2.54</v>
      </c>
      <c r="P792" s="46">
        <v>5.47</v>
      </c>
      <c r="Q792" s="46">
        <v>1.27</v>
      </c>
      <c r="R792" s="46">
        <v>6.93</v>
      </c>
      <c r="S792" s="46">
        <v>1.2</v>
      </c>
      <c r="T792" s="46">
        <v>8.4499999999999993</v>
      </c>
      <c r="U792" s="46">
        <v>9.33</v>
      </c>
      <c r="V792" s="46">
        <v>1.66</v>
      </c>
      <c r="W792" s="46">
        <v>7.11</v>
      </c>
      <c r="X792" s="46">
        <v>8.48</v>
      </c>
      <c r="Y792" s="46">
        <v>10.119999999999999</v>
      </c>
      <c r="Z792" s="46">
        <v>4.4000000000000004</v>
      </c>
      <c r="AA792" s="46">
        <v>8.57</v>
      </c>
      <c r="AB792" s="46">
        <v>3.04</v>
      </c>
      <c r="AC792" s="46">
        <v>8.2899999999999991</v>
      </c>
      <c r="AD792" s="46">
        <v>5.07</v>
      </c>
      <c r="AE792" s="46">
        <v>1.64</v>
      </c>
      <c r="AF792" s="46">
        <v>12.07</v>
      </c>
      <c r="AG792" s="46">
        <v>7.68</v>
      </c>
      <c r="AH792" s="284">
        <f t="shared" si="164"/>
        <v>9.36</v>
      </c>
      <c r="AI792" s="284">
        <f t="shared" si="165"/>
        <v>1.66</v>
      </c>
      <c r="AJ792" s="284">
        <f t="shared" si="166"/>
        <v>4.13</v>
      </c>
      <c r="AK792" s="284">
        <f t="shared" si="167"/>
        <v>7.83</v>
      </c>
      <c r="AL792" s="284">
        <f t="shared" si="168"/>
        <v>6.43</v>
      </c>
      <c r="AM792" s="284">
        <f t="shared" si="169"/>
        <v>0.54</v>
      </c>
      <c r="AN792" s="284">
        <f t="shared" si="170"/>
        <v>1.95</v>
      </c>
      <c r="AO792" s="284">
        <f t="shared" si="171"/>
        <v>5.37</v>
      </c>
      <c r="AP792" s="284">
        <f t="shared" si="172"/>
        <v>0.48</v>
      </c>
      <c r="AQ792" s="284">
        <f t="shared" si="173"/>
        <v>0.34</v>
      </c>
      <c r="AR792" s="284">
        <f t="shared" si="174"/>
        <v>1.08</v>
      </c>
      <c r="AS792" s="284">
        <f t="shared" si="175"/>
        <v>11.27</v>
      </c>
      <c r="AT792" s="284">
        <f t="shared" si="176"/>
        <v>2.54</v>
      </c>
      <c r="AU792" s="284">
        <f t="shared" si="177"/>
        <v>5.47</v>
      </c>
      <c r="AV792" s="284">
        <f t="shared" si="178"/>
        <v>1.27</v>
      </c>
      <c r="AW792" s="284">
        <f t="shared" si="179"/>
        <v>6.93</v>
      </c>
      <c r="AX792" s="284">
        <f t="shared" si="180"/>
        <v>1.2</v>
      </c>
      <c r="AY792" s="284">
        <f t="shared" si="181"/>
        <v>8.4499999999999993</v>
      </c>
      <c r="AZ792" s="284">
        <f t="shared" si="182"/>
        <v>9.33</v>
      </c>
      <c r="BA792" s="284">
        <f t="shared" si="183"/>
        <v>1.66</v>
      </c>
      <c r="BB792" s="284">
        <f t="shared" si="184"/>
        <v>7.11</v>
      </c>
      <c r="BC792" s="284">
        <f t="shared" si="185"/>
        <v>8.48</v>
      </c>
      <c r="BD792" s="284">
        <f t="shared" si="186"/>
        <v>10.119999999999999</v>
      </c>
      <c r="BE792" s="284">
        <f t="shared" si="187"/>
        <v>4.4000000000000004</v>
      </c>
      <c r="BF792" s="284">
        <f t="shared" si="188"/>
        <v>8.57</v>
      </c>
      <c r="BG792" s="284">
        <f t="shared" si="189"/>
        <v>3.04</v>
      </c>
      <c r="BH792" s="284">
        <f t="shared" si="190"/>
        <v>8.2899999999999991</v>
      </c>
      <c r="BI792" s="284">
        <f t="shared" si="191"/>
        <v>5.07</v>
      </c>
      <c r="BJ792" s="284">
        <f t="shared" si="192"/>
        <v>1.64</v>
      </c>
      <c r="BK792" s="284">
        <f t="shared" si="193"/>
        <v>12.07</v>
      </c>
      <c r="BL792" s="284">
        <f t="shared" si="194"/>
        <v>7.68</v>
      </c>
    </row>
    <row r="793" spans="2:64">
      <c r="B793" s="53">
        <v>41347.708333333168</v>
      </c>
      <c r="C793" s="46">
        <v>9.39</v>
      </c>
      <c r="D793" s="46">
        <v>1.57</v>
      </c>
      <c r="E793" s="46">
        <v>4.28</v>
      </c>
      <c r="F793" s="46">
        <v>7.56</v>
      </c>
      <c r="G793" s="46">
        <v>6.33</v>
      </c>
      <c r="H793" s="46">
        <v>0.47</v>
      </c>
      <c r="I793" s="46">
        <v>1.94</v>
      </c>
      <c r="J793" s="46">
        <v>5.04</v>
      </c>
      <c r="K793" s="46">
        <v>0.56000000000000005</v>
      </c>
      <c r="L793" s="46">
        <v>0.32</v>
      </c>
      <c r="M793" s="46">
        <v>0.88</v>
      </c>
      <c r="N793" s="46">
        <v>11.15</v>
      </c>
      <c r="O793" s="46">
        <v>2.58</v>
      </c>
      <c r="P793" s="46">
        <v>5.41</v>
      </c>
      <c r="Q793" s="46">
        <v>1.45</v>
      </c>
      <c r="R793" s="46">
        <v>6.87</v>
      </c>
      <c r="S793" s="46">
        <v>1.3</v>
      </c>
      <c r="T793" s="46">
        <v>8.4</v>
      </c>
      <c r="U793" s="46">
        <v>8.93</v>
      </c>
      <c r="V793" s="46">
        <v>1.69</v>
      </c>
      <c r="W793" s="46">
        <v>7.1</v>
      </c>
      <c r="X793" s="46">
        <v>8.51</v>
      </c>
      <c r="Y793" s="46">
        <v>10.130000000000001</v>
      </c>
      <c r="Z793" s="46">
        <v>4.43</v>
      </c>
      <c r="AA793" s="46">
        <v>8.43</v>
      </c>
      <c r="AB793" s="46">
        <v>3.41</v>
      </c>
      <c r="AC793" s="46">
        <v>8.27</v>
      </c>
      <c r="AD793" s="46">
        <v>5.21</v>
      </c>
      <c r="AE793" s="46">
        <v>1.63</v>
      </c>
      <c r="AF793" s="46">
        <v>12.25</v>
      </c>
      <c r="AG793" s="46">
        <v>7.56</v>
      </c>
      <c r="AH793" s="284">
        <f t="shared" si="164"/>
        <v>9.39</v>
      </c>
      <c r="AI793" s="284">
        <f t="shared" si="165"/>
        <v>1.57</v>
      </c>
      <c r="AJ793" s="284">
        <f t="shared" si="166"/>
        <v>4.28</v>
      </c>
      <c r="AK793" s="284">
        <f t="shared" si="167"/>
        <v>7.56</v>
      </c>
      <c r="AL793" s="284">
        <f t="shared" si="168"/>
        <v>6.33</v>
      </c>
      <c r="AM793" s="284">
        <f t="shared" si="169"/>
        <v>0.47</v>
      </c>
      <c r="AN793" s="284">
        <f t="shared" si="170"/>
        <v>1.94</v>
      </c>
      <c r="AO793" s="284">
        <f t="shared" si="171"/>
        <v>5.04</v>
      </c>
      <c r="AP793" s="284">
        <f t="shared" si="172"/>
        <v>0.56000000000000005</v>
      </c>
      <c r="AQ793" s="284">
        <f t="shared" si="173"/>
        <v>0.32</v>
      </c>
      <c r="AR793" s="284">
        <f t="shared" si="174"/>
        <v>0.88</v>
      </c>
      <c r="AS793" s="284">
        <f t="shared" si="175"/>
        <v>11.15</v>
      </c>
      <c r="AT793" s="284">
        <f t="shared" si="176"/>
        <v>2.58</v>
      </c>
      <c r="AU793" s="284">
        <f t="shared" si="177"/>
        <v>5.41</v>
      </c>
      <c r="AV793" s="284">
        <f t="shared" si="178"/>
        <v>1.45</v>
      </c>
      <c r="AW793" s="284">
        <f t="shared" si="179"/>
        <v>6.87</v>
      </c>
      <c r="AX793" s="284">
        <f t="shared" si="180"/>
        <v>1.3</v>
      </c>
      <c r="AY793" s="284">
        <f t="shared" si="181"/>
        <v>8.4</v>
      </c>
      <c r="AZ793" s="284">
        <f t="shared" si="182"/>
        <v>8.93</v>
      </c>
      <c r="BA793" s="284">
        <f t="shared" si="183"/>
        <v>1.69</v>
      </c>
      <c r="BB793" s="284">
        <f t="shared" si="184"/>
        <v>7.1</v>
      </c>
      <c r="BC793" s="284">
        <f t="shared" si="185"/>
        <v>8.51</v>
      </c>
      <c r="BD793" s="284">
        <f t="shared" si="186"/>
        <v>10.130000000000001</v>
      </c>
      <c r="BE793" s="284">
        <f t="shared" si="187"/>
        <v>4.43</v>
      </c>
      <c r="BF793" s="284">
        <f t="shared" si="188"/>
        <v>8.43</v>
      </c>
      <c r="BG793" s="284">
        <f t="shared" si="189"/>
        <v>3.41</v>
      </c>
      <c r="BH793" s="284">
        <f t="shared" si="190"/>
        <v>8.27</v>
      </c>
      <c r="BI793" s="284">
        <f t="shared" si="191"/>
        <v>5.21</v>
      </c>
      <c r="BJ793" s="284">
        <f t="shared" si="192"/>
        <v>1.63</v>
      </c>
      <c r="BK793" s="284">
        <f t="shared" si="193"/>
        <v>12.25</v>
      </c>
      <c r="BL793" s="284">
        <f t="shared" si="194"/>
        <v>7.56</v>
      </c>
    </row>
    <row r="794" spans="2:64">
      <c r="B794" s="53">
        <v>41347.718749999833</v>
      </c>
      <c r="C794" s="46">
        <v>9.3800000000000008</v>
      </c>
      <c r="D794" s="46">
        <v>1.28</v>
      </c>
      <c r="E794" s="46">
        <v>4.28</v>
      </c>
      <c r="F794" s="46">
        <v>7.77</v>
      </c>
      <c r="G794" s="46">
        <v>6.62</v>
      </c>
      <c r="H794" s="46">
        <v>0.49</v>
      </c>
      <c r="I794" s="46">
        <v>1.96</v>
      </c>
      <c r="J794" s="46">
        <v>4.8600000000000003</v>
      </c>
      <c r="K794" s="46">
        <v>0.55000000000000004</v>
      </c>
      <c r="L794" s="46">
        <v>0.31</v>
      </c>
      <c r="M794" s="46">
        <v>0.72</v>
      </c>
      <c r="N794" s="46">
        <v>11.04</v>
      </c>
      <c r="O794" s="46">
        <v>2.5499999999999998</v>
      </c>
      <c r="P794" s="46">
        <v>5.23</v>
      </c>
      <c r="Q794" s="46">
        <v>1.38</v>
      </c>
      <c r="R794" s="46">
        <v>6.86</v>
      </c>
      <c r="S794" s="46">
        <v>1.1200000000000001</v>
      </c>
      <c r="T794" s="46">
        <v>8.56</v>
      </c>
      <c r="U794" s="46">
        <v>9.09</v>
      </c>
      <c r="V794" s="46">
        <v>1.45</v>
      </c>
      <c r="W794" s="46">
        <v>7.07</v>
      </c>
      <c r="X794" s="46">
        <v>8.51</v>
      </c>
      <c r="Y794" s="46">
        <v>10.130000000000001</v>
      </c>
      <c r="Z794" s="46">
        <v>4.46</v>
      </c>
      <c r="AA794" s="46">
        <v>8.4600000000000009</v>
      </c>
      <c r="AB794" s="46">
        <v>3.2</v>
      </c>
      <c r="AC794" s="46">
        <v>8.23</v>
      </c>
      <c r="AD794" s="46">
        <v>5.2</v>
      </c>
      <c r="AE794" s="46">
        <v>1.59</v>
      </c>
      <c r="AF794" s="46">
        <v>12.6</v>
      </c>
      <c r="AG794" s="46">
        <v>7.71</v>
      </c>
      <c r="AH794" s="284">
        <f t="shared" si="164"/>
        <v>9.3800000000000008</v>
      </c>
      <c r="AI794" s="284">
        <f t="shared" si="165"/>
        <v>1.28</v>
      </c>
      <c r="AJ794" s="284">
        <f t="shared" si="166"/>
        <v>4.28</v>
      </c>
      <c r="AK794" s="284">
        <f t="shared" si="167"/>
        <v>7.77</v>
      </c>
      <c r="AL794" s="284">
        <f t="shared" si="168"/>
        <v>6.62</v>
      </c>
      <c r="AM794" s="284">
        <f t="shared" si="169"/>
        <v>0.49</v>
      </c>
      <c r="AN794" s="284">
        <f t="shared" si="170"/>
        <v>1.96</v>
      </c>
      <c r="AO794" s="284">
        <f t="shared" si="171"/>
        <v>4.8600000000000003</v>
      </c>
      <c r="AP794" s="284">
        <f t="shared" si="172"/>
        <v>0.55000000000000004</v>
      </c>
      <c r="AQ794" s="284">
        <f t="shared" si="173"/>
        <v>0.31</v>
      </c>
      <c r="AR794" s="284">
        <f t="shared" si="174"/>
        <v>0.72</v>
      </c>
      <c r="AS794" s="284">
        <f t="shared" si="175"/>
        <v>11.04</v>
      </c>
      <c r="AT794" s="284">
        <f t="shared" si="176"/>
        <v>2.5499999999999998</v>
      </c>
      <c r="AU794" s="284">
        <f t="shared" si="177"/>
        <v>5.23</v>
      </c>
      <c r="AV794" s="284">
        <f t="shared" si="178"/>
        <v>1.38</v>
      </c>
      <c r="AW794" s="284">
        <f t="shared" si="179"/>
        <v>6.86</v>
      </c>
      <c r="AX794" s="284">
        <f t="shared" si="180"/>
        <v>1.1200000000000001</v>
      </c>
      <c r="AY794" s="284">
        <f t="shared" si="181"/>
        <v>8.56</v>
      </c>
      <c r="AZ794" s="284">
        <f t="shared" si="182"/>
        <v>9.09</v>
      </c>
      <c r="BA794" s="284">
        <f t="shared" si="183"/>
        <v>1.45</v>
      </c>
      <c r="BB794" s="284">
        <f t="shared" si="184"/>
        <v>7.07</v>
      </c>
      <c r="BC794" s="284">
        <f t="shared" si="185"/>
        <v>8.51</v>
      </c>
      <c r="BD794" s="284">
        <f t="shared" si="186"/>
        <v>10.130000000000001</v>
      </c>
      <c r="BE794" s="284">
        <f t="shared" si="187"/>
        <v>4.46</v>
      </c>
      <c r="BF794" s="284">
        <f t="shared" si="188"/>
        <v>8.4600000000000009</v>
      </c>
      <c r="BG794" s="284">
        <f t="shared" si="189"/>
        <v>3.2</v>
      </c>
      <c r="BH794" s="284">
        <f t="shared" si="190"/>
        <v>8.23</v>
      </c>
      <c r="BI794" s="284">
        <f t="shared" si="191"/>
        <v>5.2</v>
      </c>
      <c r="BJ794" s="284">
        <f t="shared" si="192"/>
        <v>1.59</v>
      </c>
      <c r="BK794" s="284">
        <f t="shared" si="193"/>
        <v>12.6</v>
      </c>
      <c r="BL794" s="284">
        <f t="shared" si="194"/>
        <v>7.71</v>
      </c>
    </row>
    <row r="795" spans="2:64">
      <c r="B795" s="53">
        <v>41347.729166666497</v>
      </c>
      <c r="C795" s="46">
        <v>9.39</v>
      </c>
      <c r="D795" s="46">
        <v>1.01</v>
      </c>
      <c r="E795" s="46">
        <v>4.22</v>
      </c>
      <c r="F795" s="46">
        <v>7.93</v>
      </c>
      <c r="G795" s="46">
        <v>6.26</v>
      </c>
      <c r="H795" s="46">
        <v>0.52</v>
      </c>
      <c r="I795" s="46">
        <v>1.92</v>
      </c>
      <c r="J795" s="46">
        <v>4.74</v>
      </c>
      <c r="K795" s="46">
        <v>0.47</v>
      </c>
      <c r="L795" s="46">
        <v>0.18</v>
      </c>
      <c r="M795" s="46">
        <v>0.72</v>
      </c>
      <c r="N795" s="46">
        <v>11.07</v>
      </c>
      <c r="O795" s="46">
        <v>2.57</v>
      </c>
      <c r="P795" s="46">
        <v>5.47</v>
      </c>
      <c r="Q795" s="46">
        <v>1.24</v>
      </c>
      <c r="R795" s="46">
        <v>6.84</v>
      </c>
      <c r="S795" s="46">
        <v>1.1200000000000001</v>
      </c>
      <c r="T795" s="46">
        <v>8.7799999999999994</v>
      </c>
      <c r="U795" s="46">
        <v>9.18</v>
      </c>
      <c r="V795" s="46">
        <v>1.4</v>
      </c>
      <c r="W795" s="46">
        <v>7.09</v>
      </c>
      <c r="X795" s="46">
        <v>8.5</v>
      </c>
      <c r="Y795" s="46">
        <v>10.09</v>
      </c>
      <c r="Z795" s="46">
        <v>4.49</v>
      </c>
      <c r="AA795" s="46">
        <v>8.61</v>
      </c>
      <c r="AB795" s="46">
        <v>3.02</v>
      </c>
      <c r="AC795" s="46">
        <v>8.1999999999999993</v>
      </c>
      <c r="AD795" s="46">
        <v>5.26</v>
      </c>
      <c r="AE795" s="46">
        <v>1.61</v>
      </c>
      <c r="AF795" s="46">
        <v>13.9</v>
      </c>
      <c r="AG795" s="46">
        <v>7.93</v>
      </c>
      <c r="AH795" s="284">
        <f t="shared" si="164"/>
        <v>9.39</v>
      </c>
      <c r="AI795" s="284">
        <f t="shared" si="165"/>
        <v>1.01</v>
      </c>
      <c r="AJ795" s="284">
        <f t="shared" si="166"/>
        <v>4.22</v>
      </c>
      <c r="AK795" s="284">
        <f t="shared" si="167"/>
        <v>7.93</v>
      </c>
      <c r="AL795" s="284">
        <f t="shared" si="168"/>
        <v>6.26</v>
      </c>
      <c r="AM795" s="284">
        <f t="shared" si="169"/>
        <v>0.52</v>
      </c>
      <c r="AN795" s="284">
        <f t="shared" si="170"/>
        <v>1.92</v>
      </c>
      <c r="AO795" s="284">
        <f t="shared" si="171"/>
        <v>4.74</v>
      </c>
      <c r="AP795" s="284">
        <f t="shared" si="172"/>
        <v>0.47</v>
      </c>
      <c r="AQ795" s="284">
        <f t="shared" si="173"/>
        <v>0.18</v>
      </c>
      <c r="AR795" s="284">
        <f t="shared" si="174"/>
        <v>0.72</v>
      </c>
      <c r="AS795" s="284">
        <f t="shared" si="175"/>
        <v>11.07</v>
      </c>
      <c r="AT795" s="284">
        <f t="shared" si="176"/>
        <v>2.57</v>
      </c>
      <c r="AU795" s="284">
        <f t="shared" si="177"/>
        <v>5.47</v>
      </c>
      <c r="AV795" s="284">
        <f t="shared" si="178"/>
        <v>1.24</v>
      </c>
      <c r="AW795" s="284">
        <f t="shared" si="179"/>
        <v>6.84</v>
      </c>
      <c r="AX795" s="284">
        <f t="shared" si="180"/>
        <v>1.1200000000000001</v>
      </c>
      <c r="AY795" s="284">
        <f t="shared" si="181"/>
        <v>8.7799999999999994</v>
      </c>
      <c r="AZ795" s="284">
        <f t="shared" si="182"/>
        <v>9.18</v>
      </c>
      <c r="BA795" s="284">
        <f t="shared" si="183"/>
        <v>1.4</v>
      </c>
      <c r="BB795" s="284">
        <f t="shared" si="184"/>
        <v>7.09</v>
      </c>
      <c r="BC795" s="284">
        <f t="shared" si="185"/>
        <v>8.5</v>
      </c>
      <c r="BD795" s="284">
        <f t="shared" si="186"/>
        <v>10.09</v>
      </c>
      <c r="BE795" s="284">
        <f t="shared" si="187"/>
        <v>4.49</v>
      </c>
      <c r="BF795" s="284">
        <f t="shared" si="188"/>
        <v>8.61</v>
      </c>
      <c r="BG795" s="284">
        <f t="shared" si="189"/>
        <v>3.02</v>
      </c>
      <c r="BH795" s="284">
        <f t="shared" si="190"/>
        <v>8.1999999999999993</v>
      </c>
      <c r="BI795" s="284">
        <f t="shared" si="191"/>
        <v>5.26</v>
      </c>
      <c r="BJ795" s="284">
        <f t="shared" si="192"/>
        <v>1.61</v>
      </c>
      <c r="BK795" s="284">
        <f t="shared" si="193"/>
        <v>13.9</v>
      </c>
      <c r="BL795" s="284">
        <f t="shared" si="194"/>
        <v>7.93</v>
      </c>
    </row>
    <row r="796" spans="2:64">
      <c r="B796" s="53">
        <v>41347.739583333161</v>
      </c>
      <c r="C796" s="46">
        <v>9.34</v>
      </c>
      <c r="D796" s="46">
        <v>0.95</v>
      </c>
      <c r="E796" s="46">
        <v>4.55</v>
      </c>
      <c r="F796" s="46">
        <v>7.66</v>
      </c>
      <c r="G796" s="46">
        <v>5.75</v>
      </c>
      <c r="H796" s="46">
        <v>0.62</v>
      </c>
      <c r="I796" s="46">
        <v>1.87</v>
      </c>
      <c r="J796" s="46">
        <v>4.7300000000000004</v>
      </c>
      <c r="K796" s="46">
        <v>0.45</v>
      </c>
      <c r="L796" s="46">
        <v>0.12</v>
      </c>
      <c r="M796" s="46">
        <v>0.74</v>
      </c>
      <c r="N796" s="46">
        <v>11.04</v>
      </c>
      <c r="O796" s="46">
        <v>2.6</v>
      </c>
      <c r="P796" s="46">
        <v>5.15</v>
      </c>
      <c r="Q796" s="46">
        <v>1.32</v>
      </c>
      <c r="R796" s="46">
        <v>6.83</v>
      </c>
      <c r="S796" s="46">
        <v>1.2</v>
      </c>
      <c r="T796" s="46">
        <v>8.34</v>
      </c>
      <c r="U796" s="46">
        <v>8.24</v>
      </c>
      <c r="V796" s="46">
        <v>1.39</v>
      </c>
      <c r="W796" s="46">
        <v>7.1</v>
      </c>
      <c r="X796" s="46">
        <v>8.49</v>
      </c>
      <c r="Y796" s="46">
        <v>10.11</v>
      </c>
      <c r="Z796" s="46">
        <v>4.3499999999999996</v>
      </c>
      <c r="AA796" s="46">
        <v>8.6300000000000008</v>
      </c>
      <c r="AB796" s="46">
        <v>2.96</v>
      </c>
      <c r="AC796" s="46">
        <v>8.11</v>
      </c>
      <c r="AD796" s="46">
        <v>5.44</v>
      </c>
      <c r="AE796" s="46">
        <v>1.61</v>
      </c>
      <c r="AF796" s="46">
        <v>15.3</v>
      </c>
      <c r="AG796" s="46">
        <v>8.0399999999999991</v>
      </c>
      <c r="AH796" s="284">
        <f t="shared" si="164"/>
        <v>9.34</v>
      </c>
      <c r="AI796" s="284">
        <f t="shared" si="165"/>
        <v>0.95</v>
      </c>
      <c r="AJ796" s="284">
        <f t="shared" si="166"/>
        <v>4.55</v>
      </c>
      <c r="AK796" s="284">
        <f t="shared" si="167"/>
        <v>7.66</v>
      </c>
      <c r="AL796" s="284">
        <f t="shared" si="168"/>
        <v>5.75</v>
      </c>
      <c r="AM796" s="284">
        <f t="shared" si="169"/>
        <v>0.62</v>
      </c>
      <c r="AN796" s="284">
        <f t="shared" si="170"/>
        <v>1.87</v>
      </c>
      <c r="AO796" s="284">
        <f t="shared" si="171"/>
        <v>4.7300000000000004</v>
      </c>
      <c r="AP796" s="284">
        <f t="shared" si="172"/>
        <v>0.45</v>
      </c>
      <c r="AQ796" s="284">
        <f t="shared" si="173"/>
        <v>0.12</v>
      </c>
      <c r="AR796" s="284">
        <f t="shared" si="174"/>
        <v>0.74</v>
      </c>
      <c r="AS796" s="284">
        <f t="shared" si="175"/>
        <v>11.04</v>
      </c>
      <c r="AT796" s="284">
        <f t="shared" si="176"/>
        <v>2.6</v>
      </c>
      <c r="AU796" s="284">
        <f t="shared" si="177"/>
        <v>5.15</v>
      </c>
      <c r="AV796" s="284">
        <f t="shared" si="178"/>
        <v>1.32</v>
      </c>
      <c r="AW796" s="284">
        <f t="shared" si="179"/>
        <v>6.83</v>
      </c>
      <c r="AX796" s="284">
        <f t="shared" si="180"/>
        <v>1.2</v>
      </c>
      <c r="AY796" s="284">
        <f t="shared" si="181"/>
        <v>8.34</v>
      </c>
      <c r="AZ796" s="284">
        <f t="shared" si="182"/>
        <v>8.24</v>
      </c>
      <c r="BA796" s="284">
        <f t="shared" si="183"/>
        <v>1.39</v>
      </c>
      <c r="BB796" s="284">
        <f t="shared" si="184"/>
        <v>7.1</v>
      </c>
      <c r="BC796" s="284">
        <f t="shared" si="185"/>
        <v>8.49</v>
      </c>
      <c r="BD796" s="284">
        <f t="shared" si="186"/>
        <v>10.11</v>
      </c>
      <c r="BE796" s="284">
        <f t="shared" si="187"/>
        <v>4.3499999999999996</v>
      </c>
      <c r="BF796" s="284">
        <f t="shared" si="188"/>
        <v>8.6300000000000008</v>
      </c>
      <c r="BG796" s="284">
        <f t="shared" si="189"/>
        <v>2.96</v>
      </c>
      <c r="BH796" s="284">
        <f t="shared" si="190"/>
        <v>8.11</v>
      </c>
      <c r="BI796" s="284">
        <f t="shared" si="191"/>
        <v>5.44</v>
      </c>
      <c r="BJ796" s="284">
        <f t="shared" si="192"/>
        <v>1.61</v>
      </c>
      <c r="BK796" s="284">
        <f t="shared" si="193"/>
        <v>15.3</v>
      </c>
      <c r="BL796" s="284">
        <f t="shared" si="194"/>
        <v>8.0399999999999991</v>
      </c>
    </row>
    <row r="797" spans="2:64">
      <c r="B797" s="53">
        <v>41347.749999999825</v>
      </c>
      <c r="C797" s="46">
        <v>9.4</v>
      </c>
      <c r="D797" s="46">
        <v>0.93</v>
      </c>
      <c r="E797" s="46">
        <v>4.7300000000000004</v>
      </c>
      <c r="F797" s="46">
        <v>7.71</v>
      </c>
      <c r="G797" s="46">
        <v>6.35</v>
      </c>
      <c r="H797" s="46">
        <v>0.74</v>
      </c>
      <c r="I797" s="46">
        <v>1.71</v>
      </c>
      <c r="J797" s="46">
        <v>4.62</v>
      </c>
      <c r="K797" s="46">
        <v>0.46</v>
      </c>
      <c r="L797" s="46">
        <v>0.12</v>
      </c>
      <c r="M797" s="46">
        <v>0.74</v>
      </c>
      <c r="N797" s="46">
        <v>10.93</v>
      </c>
      <c r="O797" s="46">
        <v>2.63</v>
      </c>
      <c r="P797" s="46">
        <v>5.33</v>
      </c>
      <c r="Q797" s="46">
        <v>1.3</v>
      </c>
      <c r="R797" s="46">
        <v>6.95</v>
      </c>
      <c r="S797" s="46">
        <v>1.18</v>
      </c>
      <c r="T797" s="46">
        <v>7.72</v>
      </c>
      <c r="U797" s="46">
        <v>5.98</v>
      </c>
      <c r="V797" s="46">
        <v>1.35</v>
      </c>
      <c r="W797" s="46">
        <v>7.13</v>
      </c>
      <c r="X797" s="46">
        <v>8.56</v>
      </c>
      <c r="Y797" s="46">
        <v>10.16</v>
      </c>
      <c r="Z797" s="46">
        <v>4.55</v>
      </c>
      <c r="AA797" s="46">
        <v>8.68</v>
      </c>
      <c r="AB797" s="46">
        <v>2.69</v>
      </c>
      <c r="AC797" s="46">
        <v>8.1300000000000008</v>
      </c>
      <c r="AD797" s="46">
        <v>5.36</v>
      </c>
      <c r="AE797" s="46">
        <v>1.6</v>
      </c>
      <c r="AF797" s="46">
        <v>16.93</v>
      </c>
      <c r="AG797" s="46">
        <v>8.18</v>
      </c>
      <c r="AH797" s="284">
        <f t="shared" si="164"/>
        <v>9.4</v>
      </c>
      <c r="AI797" s="284">
        <f t="shared" si="165"/>
        <v>0.93</v>
      </c>
      <c r="AJ797" s="284">
        <f t="shared" si="166"/>
        <v>4.7300000000000004</v>
      </c>
      <c r="AK797" s="284">
        <f t="shared" si="167"/>
        <v>7.71</v>
      </c>
      <c r="AL797" s="284">
        <f t="shared" si="168"/>
        <v>6.35</v>
      </c>
      <c r="AM797" s="284">
        <f t="shared" si="169"/>
        <v>0.74</v>
      </c>
      <c r="AN797" s="284">
        <f t="shared" si="170"/>
        <v>1.71</v>
      </c>
      <c r="AO797" s="284">
        <f t="shared" si="171"/>
        <v>4.62</v>
      </c>
      <c r="AP797" s="284">
        <f t="shared" si="172"/>
        <v>0.46</v>
      </c>
      <c r="AQ797" s="284">
        <f t="shared" si="173"/>
        <v>0.12</v>
      </c>
      <c r="AR797" s="284">
        <f t="shared" si="174"/>
        <v>0.74</v>
      </c>
      <c r="AS797" s="284">
        <f t="shared" si="175"/>
        <v>10.93</v>
      </c>
      <c r="AT797" s="284">
        <f t="shared" si="176"/>
        <v>2.63</v>
      </c>
      <c r="AU797" s="284">
        <f t="shared" si="177"/>
        <v>5.33</v>
      </c>
      <c r="AV797" s="284">
        <f t="shared" si="178"/>
        <v>1.3</v>
      </c>
      <c r="AW797" s="284">
        <f t="shared" si="179"/>
        <v>6.95</v>
      </c>
      <c r="AX797" s="284">
        <f t="shared" si="180"/>
        <v>1.18</v>
      </c>
      <c r="AY797" s="284">
        <f t="shared" si="181"/>
        <v>7.72</v>
      </c>
      <c r="AZ797" s="284">
        <f t="shared" si="182"/>
        <v>5.98</v>
      </c>
      <c r="BA797" s="284">
        <f t="shared" si="183"/>
        <v>1.35</v>
      </c>
      <c r="BB797" s="284">
        <f t="shared" si="184"/>
        <v>7.13</v>
      </c>
      <c r="BC797" s="284">
        <f t="shared" si="185"/>
        <v>8.56</v>
      </c>
      <c r="BD797" s="284">
        <f t="shared" si="186"/>
        <v>10.16</v>
      </c>
      <c r="BE797" s="284">
        <f t="shared" si="187"/>
        <v>4.55</v>
      </c>
      <c r="BF797" s="284">
        <f t="shared" si="188"/>
        <v>8.68</v>
      </c>
      <c r="BG797" s="284">
        <f t="shared" si="189"/>
        <v>2.69</v>
      </c>
      <c r="BH797" s="284">
        <f t="shared" si="190"/>
        <v>8.1300000000000008</v>
      </c>
      <c r="BI797" s="284">
        <f t="shared" si="191"/>
        <v>5.36</v>
      </c>
      <c r="BJ797" s="284">
        <f t="shared" si="192"/>
        <v>1.6</v>
      </c>
      <c r="BK797" s="284">
        <f t="shared" si="193"/>
        <v>16.93</v>
      </c>
      <c r="BL797" s="284">
        <f t="shared" si="194"/>
        <v>8.18</v>
      </c>
    </row>
    <row r="798" spans="2:64">
      <c r="B798" s="53">
        <v>41347.76041666649</v>
      </c>
      <c r="C798" s="46">
        <v>9.09</v>
      </c>
      <c r="D798" s="46">
        <v>0.99</v>
      </c>
      <c r="E798" s="46">
        <v>4.79</v>
      </c>
      <c r="F798" s="46">
        <v>7.5</v>
      </c>
      <c r="G798" s="46">
        <v>6.51</v>
      </c>
      <c r="H798" s="46">
        <v>0.62</v>
      </c>
      <c r="I798" s="46">
        <v>1.66</v>
      </c>
      <c r="J798" s="46">
        <v>4.57</v>
      </c>
      <c r="K798" s="46">
        <v>0.49</v>
      </c>
      <c r="L798" s="46">
        <v>0.12</v>
      </c>
      <c r="M798" s="46">
        <v>0.75</v>
      </c>
      <c r="N798" s="46">
        <v>10.96</v>
      </c>
      <c r="O798" s="46">
        <v>2.69</v>
      </c>
      <c r="P798" s="46">
        <v>4.4000000000000004</v>
      </c>
      <c r="Q798" s="46">
        <v>1.17</v>
      </c>
      <c r="R798" s="46">
        <v>6.97</v>
      </c>
      <c r="S798" s="46">
        <v>1.21</v>
      </c>
      <c r="T798" s="46">
        <v>7.14</v>
      </c>
      <c r="U798" s="46">
        <v>5.44</v>
      </c>
      <c r="V798" s="46">
        <v>1.37</v>
      </c>
      <c r="W798" s="46">
        <v>5.53</v>
      </c>
      <c r="X798" s="46">
        <v>8.5399999999999991</v>
      </c>
      <c r="Y798" s="46">
        <v>6.07</v>
      </c>
      <c r="Z798" s="46">
        <v>4.4800000000000004</v>
      </c>
      <c r="AA798" s="46">
        <v>8.68</v>
      </c>
      <c r="AB798" s="46">
        <v>1.76</v>
      </c>
      <c r="AC798" s="46">
        <v>8.15</v>
      </c>
      <c r="AD798" s="46">
        <v>4.71</v>
      </c>
      <c r="AE798" s="46">
        <v>1.61</v>
      </c>
      <c r="AF798" s="46">
        <v>17.48</v>
      </c>
      <c r="AG798" s="46">
        <v>8.19</v>
      </c>
      <c r="AH798" s="284">
        <f t="shared" si="164"/>
        <v>9.09</v>
      </c>
      <c r="AI798" s="284">
        <f t="shared" si="165"/>
        <v>0.99</v>
      </c>
      <c r="AJ798" s="284">
        <f t="shared" si="166"/>
        <v>4.79</v>
      </c>
      <c r="AK798" s="284">
        <f t="shared" si="167"/>
        <v>7.5</v>
      </c>
      <c r="AL798" s="284">
        <f t="shared" si="168"/>
        <v>6.51</v>
      </c>
      <c r="AM798" s="284">
        <f t="shared" si="169"/>
        <v>0.62</v>
      </c>
      <c r="AN798" s="284">
        <f t="shared" si="170"/>
        <v>1.66</v>
      </c>
      <c r="AO798" s="284">
        <f t="shared" si="171"/>
        <v>4.57</v>
      </c>
      <c r="AP798" s="284">
        <f t="shared" si="172"/>
        <v>0.49</v>
      </c>
      <c r="AQ798" s="284">
        <f t="shared" si="173"/>
        <v>0.12</v>
      </c>
      <c r="AR798" s="284">
        <f t="shared" si="174"/>
        <v>0.75</v>
      </c>
      <c r="AS798" s="284">
        <f t="shared" si="175"/>
        <v>10.96</v>
      </c>
      <c r="AT798" s="284">
        <f t="shared" si="176"/>
        <v>2.69</v>
      </c>
      <c r="AU798" s="284">
        <f t="shared" si="177"/>
        <v>4.4000000000000004</v>
      </c>
      <c r="AV798" s="284">
        <f t="shared" si="178"/>
        <v>1.17</v>
      </c>
      <c r="AW798" s="284">
        <f t="shared" si="179"/>
        <v>6.97</v>
      </c>
      <c r="AX798" s="284">
        <f t="shared" si="180"/>
        <v>1.21</v>
      </c>
      <c r="AY798" s="284">
        <f t="shared" si="181"/>
        <v>7.14</v>
      </c>
      <c r="AZ798" s="284">
        <f t="shared" si="182"/>
        <v>5.44</v>
      </c>
      <c r="BA798" s="284">
        <f t="shared" si="183"/>
        <v>1.37</v>
      </c>
      <c r="BB798" s="284">
        <f t="shared" si="184"/>
        <v>5.53</v>
      </c>
      <c r="BC798" s="284">
        <f t="shared" si="185"/>
        <v>8.5399999999999991</v>
      </c>
      <c r="BD798" s="284">
        <f t="shared" si="186"/>
        <v>6.07</v>
      </c>
      <c r="BE798" s="284">
        <f t="shared" si="187"/>
        <v>4.4800000000000004</v>
      </c>
      <c r="BF798" s="284">
        <f t="shared" si="188"/>
        <v>8.68</v>
      </c>
      <c r="BG798" s="284">
        <f t="shared" si="189"/>
        <v>1.76</v>
      </c>
      <c r="BH798" s="284">
        <f t="shared" si="190"/>
        <v>8.15</v>
      </c>
      <c r="BI798" s="284">
        <f t="shared" si="191"/>
        <v>4.71</v>
      </c>
      <c r="BJ798" s="284">
        <f t="shared" si="192"/>
        <v>1.61</v>
      </c>
      <c r="BK798" s="284">
        <f t="shared" si="193"/>
        <v>17.48</v>
      </c>
      <c r="BL798" s="284">
        <f t="shared" si="194"/>
        <v>8.19</v>
      </c>
    </row>
    <row r="799" spans="2:64">
      <c r="B799" s="53">
        <v>41347.770833333154</v>
      </c>
      <c r="C799" s="46">
        <v>7.46</v>
      </c>
      <c r="D799" s="46">
        <v>1.03</v>
      </c>
      <c r="E799" s="46">
        <v>4.6500000000000004</v>
      </c>
      <c r="F799" s="46">
        <v>7.42</v>
      </c>
      <c r="G799" s="46">
        <v>6.98</v>
      </c>
      <c r="H799" s="46">
        <v>0.53</v>
      </c>
      <c r="I799" s="46">
        <v>1.7</v>
      </c>
      <c r="J799" s="46">
        <v>4.5999999999999996</v>
      </c>
      <c r="K799" s="46">
        <v>0.51</v>
      </c>
      <c r="L799" s="46">
        <v>0.12</v>
      </c>
      <c r="M799" s="46">
        <v>0.75</v>
      </c>
      <c r="N799" s="46">
        <v>10.77</v>
      </c>
      <c r="O799" s="46">
        <v>2.73</v>
      </c>
      <c r="P799" s="46">
        <v>3.45</v>
      </c>
      <c r="Q799" s="46">
        <v>1.33</v>
      </c>
      <c r="R799" s="46">
        <v>7.02</v>
      </c>
      <c r="S799" s="46">
        <v>1.23</v>
      </c>
      <c r="T799" s="46">
        <v>7.18</v>
      </c>
      <c r="U799" s="46">
        <v>0.27</v>
      </c>
      <c r="V799" s="46">
        <v>1.39</v>
      </c>
      <c r="W799" s="46">
        <v>2.23</v>
      </c>
      <c r="X799" s="46">
        <v>8.6</v>
      </c>
      <c r="Y799" s="46">
        <v>3.75</v>
      </c>
      <c r="Z799" s="46">
        <v>4.45</v>
      </c>
      <c r="AA799" s="46">
        <v>8.42</v>
      </c>
      <c r="AB799" s="46">
        <v>1.08</v>
      </c>
      <c r="AC799" s="46">
        <v>8.16</v>
      </c>
      <c r="AD799" s="46">
        <v>4.05</v>
      </c>
      <c r="AE799" s="46">
        <v>1.63</v>
      </c>
      <c r="AF799" s="46">
        <v>18.3</v>
      </c>
      <c r="AG799" s="46">
        <v>8.2200000000000006</v>
      </c>
      <c r="AH799" s="284">
        <f t="shared" si="164"/>
        <v>7.46</v>
      </c>
      <c r="AI799" s="284">
        <f t="shared" si="165"/>
        <v>1.03</v>
      </c>
      <c r="AJ799" s="284">
        <f t="shared" si="166"/>
        <v>4.6500000000000004</v>
      </c>
      <c r="AK799" s="284">
        <f t="shared" si="167"/>
        <v>7.42</v>
      </c>
      <c r="AL799" s="284">
        <f t="shared" si="168"/>
        <v>6.98</v>
      </c>
      <c r="AM799" s="284">
        <f t="shared" si="169"/>
        <v>0.53</v>
      </c>
      <c r="AN799" s="284">
        <f t="shared" si="170"/>
        <v>1.7</v>
      </c>
      <c r="AO799" s="284">
        <f t="shared" si="171"/>
        <v>4.5999999999999996</v>
      </c>
      <c r="AP799" s="284">
        <f t="shared" si="172"/>
        <v>0.51</v>
      </c>
      <c r="AQ799" s="284">
        <f t="shared" si="173"/>
        <v>0.12</v>
      </c>
      <c r="AR799" s="284">
        <f t="shared" si="174"/>
        <v>0.75</v>
      </c>
      <c r="AS799" s="284">
        <f t="shared" si="175"/>
        <v>10.77</v>
      </c>
      <c r="AT799" s="284">
        <f t="shared" si="176"/>
        <v>2.73</v>
      </c>
      <c r="AU799" s="284">
        <f t="shared" si="177"/>
        <v>3.45</v>
      </c>
      <c r="AV799" s="284">
        <f t="shared" si="178"/>
        <v>1.33</v>
      </c>
      <c r="AW799" s="284">
        <f t="shared" si="179"/>
        <v>7.02</v>
      </c>
      <c r="AX799" s="284">
        <f t="shared" si="180"/>
        <v>1.23</v>
      </c>
      <c r="AY799" s="284">
        <f t="shared" si="181"/>
        <v>7.18</v>
      </c>
      <c r="AZ799" s="284">
        <f t="shared" si="182"/>
        <v>0.27</v>
      </c>
      <c r="BA799" s="284">
        <f t="shared" si="183"/>
        <v>1.39</v>
      </c>
      <c r="BB799" s="284">
        <f t="shared" si="184"/>
        <v>2.23</v>
      </c>
      <c r="BC799" s="284">
        <f t="shared" si="185"/>
        <v>8.6</v>
      </c>
      <c r="BD799" s="284">
        <f t="shared" si="186"/>
        <v>3.75</v>
      </c>
      <c r="BE799" s="284">
        <f t="shared" si="187"/>
        <v>4.45</v>
      </c>
      <c r="BF799" s="284">
        <f t="shared" si="188"/>
        <v>8.42</v>
      </c>
      <c r="BG799" s="284">
        <f t="shared" si="189"/>
        <v>1.08</v>
      </c>
      <c r="BH799" s="284">
        <f t="shared" si="190"/>
        <v>8.16</v>
      </c>
      <c r="BI799" s="284">
        <f t="shared" si="191"/>
        <v>4.05</v>
      </c>
      <c r="BJ799" s="284">
        <f t="shared" si="192"/>
        <v>1.63</v>
      </c>
      <c r="BK799" s="284">
        <f t="shared" si="193"/>
        <v>18.3</v>
      </c>
      <c r="BL799" s="284">
        <f t="shared" si="194"/>
        <v>8.2200000000000006</v>
      </c>
    </row>
    <row r="800" spans="2:64">
      <c r="B800" s="53">
        <v>41347.781249999818</v>
      </c>
      <c r="C800" s="46">
        <v>7.87</v>
      </c>
      <c r="D800" s="46">
        <v>1.1299999999999999</v>
      </c>
      <c r="E800" s="46">
        <v>4.5199999999999996</v>
      </c>
      <c r="F800" s="46">
        <v>7.73</v>
      </c>
      <c r="G800" s="46">
        <v>7.52</v>
      </c>
      <c r="H800" s="46">
        <v>0.66</v>
      </c>
      <c r="I800" s="46">
        <v>1.7</v>
      </c>
      <c r="J800" s="46">
        <v>4.5599999999999996</v>
      </c>
      <c r="K800" s="46">
        <v>0.54</v>
      </c>
      <c r="L800" s="46">
        <v>0.12</v>
      </c>
      <c r="M800" s="46">
        <v>0.75</v>
      </c>
      <c r="N800" s="46">
        <v>10.75</v>
      </c>
      <c r="O800" s="46">
        <v>2.77</v>
      </c>
      <c r="P800" s="46">
        <v>3.17</v>
      </c>
      <c r="Q800" s="46">
        <v>1.42</v>
      </c>
      <c r="R800" s="46">
        <v>6.97</v>
      </c>
      <c r="S800" s="46">
        <v>1.25</v>
      </c>
      <c r="T800" s="46">
        <v>7.18</v>
      </c>
      <c r="U800" s="46">
        <v>0.34</v>
      </c>
      <c r="V800" s="46">
        <v>1.34</v>
      </c>
      <c r="W800" s="46">
        <v>2.09</v>
      </c>
      <c r="X800" s="46">
        <v>8.61</v>
      </c>
      <c r="Y800" s="46">
        <v>3.75</v>
      </c>
      <c r="Z800" s="46">
        <v>4.5199999999999996</v>
      </c>
      <c r="AA800" s="46">
        <v>8.2200000000000006</v>
      </c>
      <c r="AB800" s="46">
        <v>1.4</v>
      </c>
      <c r="AC800" s="46">
        <v>8.17</v>
      </c>
      <c r="AD800" s="46">
        <v>3.89</v>
      </c>
      <c r="AE800" s="46">
        <v>1.66</v>
      </c>
      <c r="AF800" s="46">
        <v>17.14</v>
      </c>
      <c r="AG800" s="46">
        <v>9.0500000000000007</v>
      </c>
      <c r="AH800" s="284">
        <f t="shared" si="164"/>
        <v>7.87</v>
      </c>
      <c r="AI800" s="284">
        <f t="shared" si="165"/>
        <v>1.1299999999999999</v>
      </c>
      <c r="AJ800" s="284">
        <f t="shared" si="166"/>
        <v>4.5199999999999996</v>
      </c>
      <c r="AK800" s="284">
        <f t="shared" si="167"/>
        <v>7.73</v>
      </c>
      <c r="AL800" s="284">
        <f t="shared" si="168"/>
        <v>7.52</v>
      </c>
      <c r="AM800" s="284">
        <f t="shared" si="169"/>
        <v>0.66</v>
      </c>
      <c r="AN800" s="284">
        <f t="shared" si="170"/>
        <v>1.7</v>
      </c>
      <c r="AO800" s="284">
        <f t="shared" si="171"/>
        <v>4.5599999999999996</v>
      </c>
      <c r="AP800" s="284">
        <f t="shared" si="172"/>
        <v>0.54</v>
      </c>
      <c r="AQ800" s="284">
        <f t="shared" si="173"/>
        <v>0.12</v>
      </c>
      <c r="AR800" s="284">
        <f t="shared" si="174"/>
        <v>0.75</v>
      </c>
      <c r="AS800" s="284">
        <f t="shared" si="175"/>
        <v>10.75</v>
      </c>
      <c r="AT800" s="284">
        <f t="shared" si="176"/>
        <v>2.77</v>
      </c>
      <c r="AU800" s="284">
        <f t="shared" si="177"/>
        <v>3.17</v>
      </c>
      <c r="AV800" s="284">
        <f t="shared" si="178"/>
        <v>1.42</v>
      </c>
      <c r="AW800" s="284">
        <f t="shared" si="179"/>
        <v>6.97</v>
      </c>
      <c r="AX800" s="284">
        <f t="shared" si="180"/>
        <v>1.25</v>
      </c>
      <c r="AY800" s="284">
        <f t="shared" si="181"/>
        <v>7.18</v>
      </c>
      <c r="AZ800" s="284">
        <f t="shared" si="182"/>
        <v>0.34</v>
      </c>
      <c r="BA800" s="284">
        <f t="shared" si="183"/>
        <v>1.34</v>
      </c>
      <c r="BB800" s="284">
        <f t="shared" si="184"/>
        <v>2.09</v>
      </c>
      <c r="BC800" s="284">
        <f t="shared" si="185"/>
        <v>8.61</v>
      </c>
      <c r="BD800" s="284">
        <f t="shared" si="186"/>
        <v>3.75</v>
      </c>
      <c r="BE800" s="284">
        <f t="shared" si="187"/>
        <v>4.5199999999999996</v>
      </c>
      <c r="BF800" s="284">
        <f t="shared" si="188"/>
        <v>8.2200000000000006</v>
      </c>
      <c r="BG800" s="284">
        <f t="shared" si="189"/>
        <v>1.4</v>
      </c>
      <c r="BH800" s="284">
        <f t="shared" si="190"/>
        <v>8.17</v>
      </c>
      <c r="BI800" s="284">
        <f t="shared" si="191"/>
        <v>3.89</v>
      </c>
      <c r="BJ800" s="284">
        <f t="shared" si="192"/>
        <v>1.66</v>
      </c>
      <c r="BK800" s="284">
        <f t="shared" si="193"/>
        <v>17.14</v>
      </c>
      <c r="BL800" s="284">
        <f t="shared" si="194"/>
        <v>9.0500000000000007</v>
      </c>
    </row>
    <row r="801" spans="2:64">
      <c r="B801" s="53">
        <v>41347.791666666482</v>
      </c>
      <c r="C801" s="46">
        <v>7.95</v>
      </c>
      <c r="D801" s="46">
        <v>1.1299999999999999</v>
      </c>
      <c r="E801" s="46">
        <v>4.49</v>
      </c>
      <c r="F801" s="46">
        <v>7.75</v>
      </c>
      <c r="G801" s="46">
        <v>8.02</v>
      </c>
      <c r="H801" s="46">
        <v>0.9</v>
      </c>
      <c r="I801" s="46">
        <v>1.67</v>
      </c>
      <c r="J801" s="46">
        <v>4.51</v>
      </c>
      <c r="K801" s="46">
        <v>0.53</v>
      </c>
      <c r="L801" s="46">
        <v>0.11</v>
      </c>
      <c r="M801" s="46">
        <v>0.75</v>
      </c>
      <c r="N801" s="46">
        <v>10.75</v>
      </c>
      <c r="O801" s="46">
        <v>2.73</v>
      </c>
      <c r="P801" s="46">
        <v>3.12</v>
      </c>
      <c r="Q801" s="46">
        <v>1.48</v>
      </c>
      <c r="R801" s="46">
        <v>6.96</v>
      </c>
      <c r="S801" s="46">
        <v>1.41</v>
      </c>
      <c r="T801" s="46">
        <v>7.16</v>
      </c>
      <c r="U801" s="46">
        <v>0.23</v>
      </c>
      <c r="V801" s="46">
        <v>1.34</v>
      </c>
      <c r="W801" s="46">
        <v>2.0499999999999998</v>
      </c>
      <c r="X801" s="46">
        <v>8.6199999999999992</v>
      </c>
      <c r="Y801" s="46">
        <v>3.76</v>
      </c>
      <c r="Z801" s="46">
        <v>4.4800000000000004</v>
      </c>
      <c r="AA801" s="46">
        <v>8.57</v>
      </c>
      <c r="AB801" s="46">
        <v>1.87</v>
      </c>
      <c r="AC801" s="46">
        <v>8.16</v>
      </c>
      <c r="AD801" s="46">
        <v>4.0599999999999996</v>
      </c>
      <c r="AE801" s="46">
        <v>1.67</v>
      </c>
      <c r="AF801" s="46">
        <v>17.48</v>
      </c>
      <c r="AG801" s="46">
        <v>8.9700000000000006</v>
      </c>
      <c r="AH801" s="284">
        <f t="shared" si="164"/>
        <v>7.95</v>
      </c>
      <c r="AI801" s="284">
        <f t="shared" si="165"/>
        <v>1.1299999999999999</v>
      </c>
      <c r="AJ801" s="284">
        <f t="shared" si="166"/>
        <v>4.49</v>
      </c>
      <c r="AK801" s="284">
        <f t="shared" si="167"/>
        <v>7.75</v>
      </c>
      <c r="AL801" s="284">
        <f t="shared" si="168"/>
        <v>8.02</v>
      </c>
      <c r="AM801" s="284">
        <f t="shared" si="169"/>
        <v>0.9</v>
      </c>
      <c r="AN801" s="284">
        <f t="shared" si="170"/>
        <v>1.67</v>
      </c>
      <c r="AO801" s="284">
        <f t="shared" si="171"/>
        <v>4.51</v>
      </c>
      <c r="AP801" s="284">
        <f t="shared" si="172"/>
        <v>0.53</v>
      </c>
      <c r="AQ801" s="284">
        <f t="shared" si="173"/>
        <v>0.11</v>
      </c>
      <c r="AR801" s="284">
        <f t="shared" si="174"/>
        <v>0.75</v>
      </c>
      <c r="AS801" s="284">
        <f t="shared" si="175"/>
        <v>10.75</v>
      </c>
      <c r="AT801" s="284">
        <f t="shared" si="176"/>
        <v>2.73</v>
      </c>
      <c r="AU801" s="284">
        <f t="shared" si="177"/>
        <v>3.12</v>
      </c>
      <c r="AV801" s="284">
        <f t="shared" si="178"/>
        <v>1.48</v>
      </c>
      <c r="AW801" s="284">
        <f t="shared" si="179"/>
        <v>6.96</v>
      </c>
      <c r="AX801" s="284">
        <f t="shared" si="180"/>
        <v>1.41</v>
      </c>
      <c r="AY801" s="284">
        <f t="shared" si="181"/>
        <v>7.16</v>
      </c>
      <c r="AZ801" s="284">
        <f t="shared" si="182"/>
        <v>0.23</v>
      </c>
      <c r="BA801" s="284">
        <f t="shared" si="183"/>
        <v>1.34</v>
      </c>
      <c r="BB801" s="284">
        <f t="shared" si="184"/>
        <v>2.0499999999999998</v>
      </c>
      <c r="BC801" s="284">
        <f t="shared" si="185"/>
        <v>8.6199999999999992</v>
      </c>
      <c r="BD801" s="284">
        <f t="shared" si="186"/>
        <v>3.76</v>
      </c>
      <c r="BE801" s="284">
        <f t="shared" si="187"/>
        <v>4.4800000000000004</v>
      </c>
      <c r="BF801" s="284">
        <f t="shared" si="188"/>
        <v>8.57</v>
      </c>
      <c r="BG801" s="284">
        <f t="shared" si="189"/>
        <v>1.87</v>
      </c>
      <c r="BH801" s="284">
        <f t="shared" si="190"/>
        <v>8.16</v>
      </c>
      <c r="BI801" s="284">
        <f t="shared" si="191"/>
        <v>4.0599999999999996</v>
      </c>
      <c r="BJ801" s="284">
        <f t="shared" si="192"/>
        <v>1.67</v>
      </c>
      <c r="BK801" s="284">
        <f t="shared" si="193"/>
        <v>17.48</v>
      </c>
      <c r="BL801" s="284">
        <f t="shared" si="194"/>
        <v>8.9700000000000006</v>
      </c>
    </row>
    <row r="802" spans="2:64">
      <c r="B802" s="53">
        <v>41347.802083333147</v>
      </c>
      <c r="C802" s="46">
        <v>7.96</v>
      </c>
      <c r="D802" s="46">
        <v>1.5</v>
      </c>
      <c r="E802" s="46">
        <v>4.49</v>
      </c>
      <c r="F802" s="46">
        <v>6.98</v>
      </c>
      <c r="G802" s="46">
        <v>8.35</v>
      </c>
      <c r="H802" s="46">
        <v>1.02</v>
      </c>
      <c r="I802" s="46">
        <v>1.68</v>
      </c>
      <c r="J802" s="46">
        <v>4.54</v>
      </c>
      <c r="K802" s="46">
        <v>0.5</v>
      </c>
      <c r="L802" s="46">
        <v>0.11</v>
      </c>
      <c r="M802" s="46">
        <v>0.76</v>
      </c>
      <c r="N802" s="46">
        <v>10.67</v>
      </c>
      <c r="O802" s="46">
        <v>2.72</v>
      </c>
      <c r="P802" s="46">
        <v>3.2</v>
      </c>
      <c r="Q802" s="46">
        <v>1.45</v>
      </c>
      <c r="R802" s="46">
        <v>7.01</v>
      </c>
      <c r="S802" s="46">
        <v>1.1299999999999999</v>
      </c>
      <c r="T802" s="46">
        <v>7.18</v>
      </c>
      <c r="U802" s="46">
        <v>0.28999999999999998</v>
      </c>
      <c r="V802" s="46">
        <v>1.34</v>
      </c>
      <c r="W802" s="46">
        <v>2.0499999999999998</v>
      </c>
      <c r="X802" s="46">
        <v>8.66</v>
      </c>
      <c r="Y802" s="46">
        <v>3.75</v>
      </c>
      <c r="Z802" s="46">
        <v>4.43</v>
      </c>
      <c r="AA802" s="46">
        <v>8.67</v>
      </c>
      <c r="AB802" s="46">
        <v>2.0299999999999998</v>
      </c>
      <c r="AC802" s="46">
        <v>8.16</v>
      </c>
      <c r="AD802" s="46">
        <v>4.0999999999999996</v>
      </c>
      <c r="AE802" s="46">
        <v>1.64</v>
      </c>
      <c r="AF802" s="46">
        <v>17.03</v>
      </c>
      <c r="AG802" s="46">
        <v>8.7899999999999991</v>
      </c>
      <c r="AH802" s="284">
        <f t="shared" si="164"/>
        <v>7.96</v>
      </c>
      <c r="AI802" s="284">
        <f t="shared" si="165"/>
        <v>1.5</v>
      </c>
      <c r="AJ802" s="284">
        <f t="shared" si="166"/>
        <v>4.49</v>
      </c>
      <c r="AK802" s="284">
        <f t="shared" si="167"/>
        <v>6.98</v>
      </c>
      <c r="AL802" s="284">
        <f t="shared" si="168"/>
        <v>8.35</v>
      </c>
      <c r="AM802" s="284">
        <f t="shared" si="169"/>
        <v>1.02</v>
      </c>
      <c r="AN802" s="284">
        <f t="shared" si="170"/>
        <v>1.68</v>
      </c>
      <c r="AO802" s="284">
        <f t="shared" si="171"/>
        <v>4.54</v>
      </c>
      <c r="AP802" s="284">
        <f t="shared" si="172"/>
        <v>0.5</v>
      </c>
      <c r="AQ802" s="284">
        <f t="shared" si="173"/>
        <v>0.11</v>
      </c>
      <c r="AR802" s="284">
        <f t="shared" si="174"/>
        <v>0.76</v>
      </c>
      <c r="AS802" s="284">
        <f t="shared" si="175"/>
        <v>10.67</v>
      </c>
      <c r="AT802" s="284">
        <f t="shared" si="176"/>
        <v>2.72</v>
      </c>
      <c r="AU802" s="284">
        <f t="shared" si="177"/>
        <v>3.2</v>
      </c>
      <c r="AV802" s="284">
        <f t="shared" si="178"/>
        <v>1.45</v>
      </c>
      <c r="AW802" s="284">
        <f t="shared" si="179"/>
        <v>7.01</v>
      </c>
      <c r="AX802" s="284">
        <f t="shared" si="180"/>
        <v>1.1299999999999999</v>
      </c>
      <c r="AY802" s="284">
        <f t="shared" si="181"/>
        <v>7.18</v>
      </c>
      <c r="AZ802" s="284">
        <f t="shared" si="182"/>
        <v>0.28999999999999998</v>
      </c>
      <c r="BA802" s="284">
        <f t="shared" si="183"/>
        <v>1.34</v>
      </c>
      <c r="BB802" s="284">
        <f t="shared" si="184"/>
        <v>2.0499999999999998</v>
      </c>
      <c r="BC802" s="284">
        <f t="shared" si="185"/>
        <v>8.66</v>
      </c>
      <c r="BD802" s="284">
        <f t="shared" si="186"/>
        <v>3.75</v>
      </c>
      <c r="BE802" s="284">
        <f t="shared" si="187"/>
        <v>4.43</v>
      </c>
      <c r="BF802" s="284">
        <f t="shared" si="188"/>
        <v>8.67</v>
      </c>
      <c r="BG802" s="284">
        <f t="shared" si="189"/>
        <v>2.0299999999999998</v>
      </c>
      <c r="BH802" s="284">
        <f t="shared" si="190"/>
        <v>8.16</v>
      </c>
      <c r="BI802" s="284">
        <f t="shared" si="191"/>
        <v>4.0999999999999996</v>
      </c>
      <c r="BJ802" s="284">
        <f t="shared" si="192"/>
        <v>1.64</v>
      </c>
      <c r="BK802" s="284">
        <f t="shared" si="193"/>
        <v>17.03</v>
      </c>
      <c r="BL802" s="284">
        <f t="shared" si="194"/>
        <v>8.7899999999999991</v>
      </c>
    </row>
    <row r="803" spans="2:64">
      <c r="B803" s="53">
        <v>41347.812499999811</v>
      </c>
      <c r="C803" s="46">
        <v>8.09</v>
      </c>
      <c r="D803" s="46">
        <v>1.53</v>
      </c>
      <c r="E803" s="46">
        <v>4.38</v>
      </c>
      <c r="F803" s="46">
        <v>7.15</v>
      </c>
      <c r="G803" s="46">
        <v>7.3</v>
      </c>
      <c r="H803" s="46">
        <v>1.25</v>
      </c>
      <c r="I803" s="46">
        <v>1.68</v>
      </c>
      <c r="J803" s="46">
        <v>4.62</v>
      </c>
      <c r="K803" s="46">
        <v>0.5</v>
      </c>
      <c r="L803" s="46">
        <v>0.11</v>
      </c>
      <c r="M803" s="46">
        <v>0.76</v>
      </c>
      <c r="N803" s="46">
        <v>10.5</v>
      </c>
      <c r="O803" s="46">
        <v>2.7</v>
      </c>
      <c r="P803" s="46">
        <v>2.91</v>
      </c>
      <c r="Q803" s="46">
        <v>1.32</v>
      </c>
      <c r="R803" s="46">
        <v>6.96</v>
      </c>
      <c r="S803" s="46">
        <v>1.32</v>
      </c>
      <c r="T803" s="46">
        <v>7.43</v>
      </c>
      <c r="U803" s="46">
        <v>0.42</v>
      </c>
      <c r="V803" s="46">
        <v>1.37</v>
      </c>
      <c r="W803" s="46">
        <v>2.04</v>
      </c>
      <c r="X803" s="46">
        <v>8.61</v>
      </c>
      <c r="Y803" s="46">
        <v>3.74</v>
      </c>
      <c r="Z803" s="46">
        <v>4.5199999999999996</v>
      </c>
      <c r="AA803" s="46">
        <v>8.1999999999999993</v>
      </c>
      <c r="AB803" s="46">
        <v>2.02</v>
      </c>
      <c r="AC803" s="46">
        <v>8.07</v>
      </c>
      <c r="AD803" s="46">
        <v>4.29</v>
      </c>
      <c r="AE803" s="46">
        <v>1.6</v>
      </c>
      <c r="AF803" s="46">
        <v>18.47</v>
      </c>
      <c r="AG803" s="46">
        <v>8.7899999999999991</v>
      </c>
      <c r="AH803" s="284">
        <f t="shared" si="164"/>
        <v>8.09</v>
      </c>
      <c r="AI803" s="284">
        <f t="shared" si="165"/>
        <v>1.53</v>
      </c>
      <c r="AJ803" s="284">
        <f t="shared" si="166"/>
        <v>4.38</v>
      </c>
      <c r="AK803" s="284">
        <f t="shared" si="167"/>
        <v>7.15</v>
      </c>
      <c r="AL803" s="284">
        <f t="shared" si="168"/>
        <v>7.3</v>
      </c>
      <c r="AM803" s="284">
        <f t="shared" si="169"/>
        <v>1.25</v>
      </c>
      <c r="AN803" s="284">
        <f t="shared" si="170"/>
        <v>1.68</v>
      </c>
      <c r="AO803" s="284">
        <f t="shared" si="171"/>
        <v>4.62</v>
      </c>
      <c r="AP803" s="284">
        <f t="shared" si="172"/>
        <v>0.5</v>
      </c>
      <c r="AQ803" s="284">
        <f t="shared" si="173"/>
        <v>0.11</v>
      </c>
      <c r="AR803" s="284">
        <f t="shared" si="174"/>
        <v>0.76</v>
      </c>
      <c r="AS803" s="284">
        <f t="shared" si="175"/>
        <v>10.5</v>
      </c>
      <c r="AT803" s="284">
        <f t="shared" si="176"/>
        <v>2.7</v>
      </c>
      <c r="AU803" s="284">
        <f t="shared" si="177"/>
        <v>2.91</v>
      </c>
      <c r="AV803" s="284">
        <f t="shared" si="178"/>
        <v>1.32</v>
      </c>
      <c r="AW803" s="284">
        <f t="shared" si="179"/>
        <v>6.96</v>
      </c>
      <c r="AX803" s="284">
        <f t="shared" si="180"/>
        <v>1.32</v>
      </c>
      <c r="AY803" s="284">
        <f t="shared" si="181"/>
        <v>7.43</v>
      </c>
      <c r="AZ803" s="284">
        <f t="shared" si="182"/>
        <v>0.42</v>
      </c>
      <c r="BA803" s="284">
        <f t="shared" si="183"/>
        <v>1.37</v>
      </c>
      <c r="BB803" s="284">
        <f t="shared" si="184"/>
        <v>2.04</v>
      </c>
      <c r="BC803" s="284">
        <f t="shared" si="185"/>
        <v>8.61</v>
      </c>
      <c r="BD803" s="284">
        <f t="shared" si="186"/>
        <v>3.74</v>
      </c>
      <c r="BE803" s="284">
        <f t="shared" si="187"/>
        <v>4.5199999999999996</v>
      </c>
      <c r="BF803" s="284">
        <f t="shared" si="188"/>
        <v>8.1999999999999993</v>
      </c>
      <c r="BG803" s="284">
        <f t="shared" si="189"/>
        <v>2.02</v>
      </c>
      <c r="BH803" s="284">
        <f t="shared" si="190"/>
        <v>8.07</v>
      </c>
      <c r="BI803" s="284">
        <f t="shared" si="191"/>
        <v>4.29</v>
      </c>
      <c r="BJ803" s="284">
        <f t="shared" si="192"/>
        <v>1.6</v>
      </c>
      <c r="BK803" s="284">
        <f t="shared" si="193"/>
        <v>18.47</v>
      </c>
      <c r="BL803" s="284">
        <f t="shared" si="194"/>
        <v>8.7899999999999991</v>
      </c>
    </row>
    <row r="804" spans="2:64">
      <c r="B804" s="53">
        <v>41347.822916666475</v>
      </c>
      <c r="C804" s="46">
        <v>8.23</v>
      </c>
      <c r="D804" s="46">
        <v>1.57</v>
      </c>
      <c r="E804" s="46">
        <v>4.4000000000000004</v>
      </c>
      <c r="F804" s="46">
        <v>7.4</v>
      </c>
      <c r="G804" s="46">
        <v>7</v>
      </c>
      <c r="H804" s="46">
        <v>1.26</v>
      </c>
      <c r="I804" s="46">
        <v>1.68</v>
      </c>
      <c r="J804" s="46">
        <v>4.9400000000000004</v>
      </c>
      <c r="K804" s="46">
        <v>0.52</v>
      </c>
      <c r="L804" s="46">
        <v>0.11</v>
      </c>
      <c r="M804" s="46">
        <v>0.76</v>
      </c>
      <c r="N804" s="46">
        <v>10.37</v>
      </c>
      <c r="O804" s="46">
        <v>2.7</v>
      </c>
      <c r="P804" s="46">
        <v>3.12</v>
      </c>
      <c r="Q804" s="46">
        <v>1.42</v>
      </c>
      <c r="R804" s="46">
        <v>6.96</v>
      </c>
      <c r="S804" s="46">
        <v>1.17</v>
      </c>
      <c r="T804" s="46">
        <v>7.46</v>
      </c>
      <c r="U804" s="46">
        <v>0.23</v>
      </c>
      <c r="V804" s="46">
        <v>1.49</v>
      </c>
      <c r="W804" s="46">
        <v>2.02</v>
      </c>
      <c r="X804" s="46">
        <v>8.6</v>
      </c>
      <c r="Y804" s="46">
        <v>3.73</v>
      </c>
      <c r="Z804" s="46">
        <v>4.6900000000000004</v>
      </c>
      <c r="AA804" s="46">
        <v>8.18</v>
      </c>
      <c r="AB804" s="46">
        <v>2.34</v>
      </c>
      <c r="AC804" s="46">
        <v>8.17</v>
      </c>
      <c r="AD804" s="46">
        <v>4.0599999999999996</v>
      </c>
      <c r="AE804" s="46">
        <v>1.58</v>
      </c>
      <c r="AF804" s="46">
        <v>17.670000000000002</v>
      </c>
      <c r="AG804" s="46">
        <v>8.84</v>
      </c>
      <c r="AH804" s="284">
        <f t="shared" si="164"/>
        <v>8.23</v>
      </c>
      <c r="AI804" s="284">
        <f t="shared" si="165"/>
        <v>1.57</v>
      </c>
      <c r="AJ804" s="284">
        <f t="shared" si="166"/>
        <v>4.4000000000000004</v>
      </c>
      <c r="AK804" s="284">
        <f t="shared" si="167"/>
        <v>7.4</v>
      </c>
      <c r="AL804" s="284">
        <f t="shared" si="168"/>
        <v>7</v>
      </c>
      <c r="AM804" s="284">
        <f t="shared" si="169"/>
        <v>1.26</v>
      </c>
      <c r="AN804" s="284">
        <f t="shared" si="170"/>
        <v>1.68</v>
      </c>
      <c r="AO804" s="284">
        <f t="shared" si="171"/>
        <v>4.9400000000000004</v>
      </c>
      <c r="AP804" s="284">
        <f t="shared" si="172"/>
        <v>0.52</v>
      </c>
      <c r="AQ804" s="284">
        <f t="shared" si="173"/>
        <v>0.11</v>
      </c>
      <c r="AR804" s="284">
        <f t="shared" si="174"/>
        <v>0.76</v>
      </c>
      <c r="AS804" s="284">
        <f t="shared" si="175"/>
        <v>10.37</v>
      </c>
      <c r="AT804" s="284">
        <f t="shared" si="176"/>
        <v>2.7</v>
      </c>
      <c r="AU804" s="284">
        <f t="shared" si="177"/>
        <v>3.12</v>
      </c>
      <c r="AV804" s="284">
        <f t="shared" si="178"/>
        <v>1.42</v>
      </c>
      <c r="AW804" s="284">
        <f t="shared" si="179"/>
        <v>6.96</v>
      </c>
      <c r="AX804" s="284">
        <f t="shared" si="180"/>
        <v>1.17</v>
      </c>
      <c r="AY804" s="284">
        <f t="shared" si="181"/>
        <v>7.46</v>
      </c>
      <c r="AZ804" s="284">
        <f t="shared" si="182"/>
        <v>0.23</v>
      </c>
      <c r="BA804" s="284">
        <f t="shared" si="183"/>
        <v>1.49</v>
      </c>
      <c r="BB804" s="284">
        <f t="shared" si="184"/>
        <v>2.02</v>
      </c>
      <c r="BC804" s="284">
        <f t="shared" si="185"/>
        <v>8.6</v>
      </c>
      <c r="BD804" s="284">
        <f t="shared" si="186"/>
        <v>3.73</v>
      </c>
      <c r="BE804" s="284">
        <f t="shared" si="187"/>
        <v>4.6900000000000004</v>
      </c>
      <c r="BF804" s="284">
        <f t="shared" si="188"/>
        <v>8.18</v>
      </c>
      <c r="BG804" s="284">
        <f t="shared" si="189"/>
        <v>2.34</v>
      </c>
      <c r="BH804" s="284">
        <f t="shared" si="190"/>
        <v>8.17</v>
      </c>
      <c r="BI804" s="284">
        <f t="shared" si="191"/>
        <v>4.0599999999999996</v>
      </c>
      <c r="BJ804" s="284">
        <f t="shared" si="192"/>
        <v>1.58</v>
      </c>
      <c r="BK804" s="284">
        <f t="shared" si="193"/>
        <v>17.670000000000002</v>
      </c>
      <c r="BL804" s="284">
        <f t="shared" si="194"/>
        <v>8.84</v>
      </c>
    </row>
    <row r="805" spans="2:64">
      <c r="B805" s="53">
        <v>41347.833333333139</v>
      </c>
      <c r="C805" s="46">
        <v>8.56</v>
      </c>
      <c r="D805" s="46">
        <v>1.9</v>
      </c>
      <c r="E805" s="46">
        <v>4.43</v>
      </c>
      <c r="F805" s="46">
        <v>7.7</v>
      </c>
      <c r="G805" s="46">
        <v>7.45</v>
      </c>
      <c r="H805" s="46">
        <v>1.02</v>
      </c>
      <c r="I805" s="46">
        <v>1.67</v>
      </c>
      <c r="J805" s="46">
        <v>5.27</v>
      </c>
      <c r="K805" s="46">
        <v>0.54</v>
      </c>
      <c r="L805" s="46">
        <v>0.09</v>
      </c>
      <c r="M805" s="46">
        <v>0.75</v>
      </c>
      <c r="N805" s="46">
        <v>10.15</v>
      </c>
      <c r="O805" s="46">
        <v>2.69</v>
      </c>
      <c r="P805" s="46">
        <v>3.34</v>
      </c>
      <c r="Q805" s="46">
        <v>1.48</v>
      </c>
      <c r="R805" s="46">
        <v>6.9</v>
      </c>
      <c r="S805" s="46">
        <v>1.1399999999999999</v>
      </c>
      <c r="T805" s="46">
        <v>7.41</v>
      </c>
      <c r="U805" s="46">
        <v>0.44</v>
      </c>
      <c r="V805" s="46">
        <v>1.5</v>
      </c>
      <c r="W805" s="46">
        <v>2.0099999999999998</v>
      </c>
      <c r="X805" s="46">
        <v>8.5299999999999994</v>
      </c>
      <c r="Y805" s="46">
        <v>3.64</v>
      </c>
      <c r="Z805" s="46">
        <v>4.7699999999999996</v>
      </c>
      <c r="AA805" s="46">
        <v>8.0500000000000007</v>
      </c>
      <c r="AB805" s="46">
        <v>2.52</v>
      </c>
      <c r="AC805" s="46">
        <v>8.09</v>
      </c>
      <c r="AD805" s="46">
        <v>3.89</v>
      </c>
      <c r="AE805" s="46">
        <v>1.58</v>
      </c>
      <c r="AF805" s="46">
        <v>16.399999999999999</v>
      </c>
      <c r="AG805" s="46">
        <v>8.8000000000000007</v>
      </c>
      <c r="AH805" s="284">
        <f t="shared" si="164"/>
        <v>8.56</v>
      </c>
      <c r="AI805" s="284">
        <f t="shared" si="165"/>
        <v>1.9</v>
      </c>
      <c r="AJ805" s="284">
        <f t="shared" si="166"/>
        <v>4.43</v>
      </c>
      <c r="AK805" s="284">
        <f t="shared" si="167"/>
        <v>7.7</v>
      </c>
      <c r="AL805" s="284">
        <f t="shared" si="168"/>
        <v>7.45</v>
      </c>
      <c r="AM805" s="284">
        <f t="shared" si="169"/>
        <v>1.02</v>
      </c>
      <c r="AN805" s="284">
        <f t="shared" si="170"/>
        <v>1.67</v>
      </c>
      <c r="AO805" s="284">
        <f t="shared" si="171"/>
        <v>5.27</v>
      </c>
      <c r="AP805" s="284">
        <f t="shared" si="172"/>
        <v>0.54</v>
      </c>
      <c r="AQ805" s="284">
        <f t="shared" si="173"/>
        <v>0.09</v>
      </c>
      <c r="AR805" s="284">
        <f t="shared" si="174"/>
        <v>0.75</v>
      </c>
      <c r="AS805" s="284">
        <f t="shared" si="175"/>
        <v>10.15</v>
      </c>
      <c r="AT805" s="284">
        <f t="shared" si="176"/>
        <v>2.69</v>
      </c>
      <c r="AU805" s="284">
        <f t="shared" si="177"/>
        <v>3.34</v>
      </c>
      <c r="AV805" s="284">
        <f t="shared" si="178"/>
        <v>1.48</v>
      </c>
      <c r="AW805" s="284">
        <f t="shared" si="179"/>
        <v>6.9</v>
      </c>
      <c r="AX805" s="284">
        <f t="shared" si="180"/>
        <v>1.1399999999999999</v>
      </c>
      <c r="AY805" s="284">
        <f t="shared" si="181"/>
        <v>7.41</v>
      </c>
      <c r="AZ805" s="284">
        <f t="shared" si="182"/>
        <v>0.44</v>
      </c>
      <c r="BA805" s="284">
        <f t="shared" si="183"/>
        <v>1.5</v>
      </c>
      <c r="BB805" s="284">
        <f t="shared" si="184"/>
        <v>2.0099999999999998</v>
      </c>
      <c r="BC805" s="284">
        <f t="shared" si="185"/>
        <v>8.5299999999999994</v>
      </c>
      <c r="BD805" s="284">
        <f t="shared" si="186"/>
        <v>3.64</v>
      </c>
      <c r="BE805" s="284">
        <f t="shared" si="187"/>
        <v>4.7699999999999996</v>
      </c>
      <c r="BF805" s="284">
        <f t="shared" si="188"/>
        <v>8.0500000000000007</v>
      </c>
      <c r="BG805" s="284">
        <f t="shared" si="189"/>
        <v>2.52</v>
      </c>
      <c r="BH805" s="284">
        <f t="shared" si="190"/>
        <v>8.09</v>
      </c>
      <c r="BI805" s="284">
        <f t="shared" si="191"/>
        <v>3.89</v>
      </c>
      <c r="BJ805" s="284">
        <f t="shared" si="192"/>
        <v>1.58</v>
      </c>
      <c r="BK805" s="284">
        <f t="shared" si="193"/>
        <v>16.399999999999999</v>
      </c>
      <c r="BL805" s="284">
        <f t="shared" si="194"/>
        <v>8.8000000000000007</v>
      </c>
    </row>
    <row r="806" spans="2:64">
      <c r="B806" s="53">
        <v>41347.843749999804</v>
      </c>
      <c r="C806" s="46">
        <v>8.5399999999999991</v>
      </c>
      <c r="D806" s="46">
        <v>2.2200000000000002</v>
      </c>
      <c r="E806" s="46">
        <v>4.3600000000000003</v>
      </c>
      <c r="F806" s="46">
        <v>7.64</v>
      </c>
      <c r="G806" s="46">
        <v>7</v>
      </c>
      <c r="H806" s="46">
        <v>1.02</v>
      </c>
      <c r="I806" s="46">
        <v>1.65</v>
      </c>
      <c r="J806" s="46">
        <v>5.47</v>
      </c>
      <c r="K806" s="46">
        <v>0.54</v>
      </c>
      <c r="L806" s="46">
        <v>0.09</v>
      </c>
      <c r="M806" s="46">
        <v>0.76</v>
      </c>
      <c r="N806" s="46">
        <v>10.039999999999999</v>
      </c>
      <c r="O806" s="46">
        <v>2.68</v>
      </c>
      <c r="P806" s="46">
        <v>3.09</v>
      </c>
      <c r="Q806" s="46">
        <v>1.39</v>
      </c>
      <c r="R806" s="46">
        <v>6.85</v>
      </c>
      <c r="S806" s="46">
        <v>1.1200000000000001</v>
      </c>
      <c r="T806" s="46">
        <v>7.41</v>
      </c>
      <c r="U806" s="46">
        <v>0.43</v>
      </c>
      <c r="V806" s="46">
        <v>1.5</v>
      </c>
      <c r="W806" s="46">
        <v>2.04</v>
      </c>
      <c r="X806" s="46">
        <v>8.51</v>
      </c>
      <c r="Y806" s="46">
        <v>3.66</v>
      </c>
      <c r="Z806" s="46">
        <v>4.8899999999999997</v>
      </c>
      <c r="AA806" s="46">
        <v>7.99</v>
      </c>
      <c r="AB806" s="46">
        <v>2.73</v>
      </c>
      <c r="AC806" s="46">
        <v>8.08</v>
      </c>
      <c r="AD806" s="46">
        <v>4.0999999999999996</v>
      </c>
      <c r="AE806" s="46">
        <v>1.57</v>
      </c>
      <c r="AF806" s="46">
        <v>16.52</v>
      </c>
      <c r="AG806" s="46">
        <v>8.76</v>
      </c>
      <c r="AH806" s="284">
        <f t="shared" si="164"/>
        <v>8.5399999999999991</v>
      </c>
      <c r="AI806" s="284">
        <f t="shared" si="165"/>
        <v>2.2200000000000002</v>
      </c>
      <c r="AJ806" s="284">
        <f t="shared" si="166"/>
        <v>4.3600000000000003</v>
      </c>
      <c r="AK806" s="284">
        <f t="shared" si="167"/>
        <v>7.64</v>
      </c>
      <c r="AL806" s="284">
        <f t="shared" si="168"/>
        <v>7</v>
      </c>
      <c r="AM806" s="284">
        <f t="shared" si="169"/>
        <v>1.02</v>
      </c>
      <c r="AN806" s="284">
        <f t="shared" si="170"/>
        <v>1.65</v>
      </c>
      <c r="AO806" s="284">
        <f t="shared" si="171"/>
        <v>5.47</v>
      </c>
      <c r="AP806" s="284">
        <f t="shared" si="172"/>
        <v>0.54</v>
      </c>
      <c r="AQ806" s="284">
        <f t="shared" si="173"/>
        <v>0.09</v>
      </c>
      <c r="AR806" s="284">
        <f t="shared" si="174"/>
        <v>0.76</v>
      </c>
      <c r="AS806" s="284">
        <f t="shared" si="175"/>
        <v>10.039999999999999</v>
      </c>
      <c r="AT806" s="284">
        <f t="shared" si="176"/>
        <v>2.68</v>
      </c>
      <c r="AU806" s="284">
        <f t="shared" si="177"/>
        <v>3.09</v>
      </c>
      <c r="AV806" s="284">
        <f t="shared" si="178"/>
        <v>1.39</v>
      </c>
      <c r="AW806" s="284">
        <f t="shared" si="179"/>
        <v>6.85</v>
      </c>
      <c r="AX806" s="284">
        <f t="shared" si="180"/>
        <v>1.1200000000000001</v>
      </c>
      <c r="AY806" s="284">
        <f t="shared" si="181"/>
        <v>7.41</v>
      </c>
      <c r="AZ806" s="284">
        <f t="shared" si="182"/>
        <v>0.43</v>
      </c>
      <c r="BA806" s="284">
        <f t="shared" si="183"/>
        <v>1.5</v>
      </c>
      <c r="BB806" s="284">
        <f t="shared" si="184"/>
        <v>2.04</v>
      </c>
      <c r="BC806" s="284">
        <f t="shared" si="185"/>
        <v>8.51</v>
      </c>
      <c r="BD806" s="284">
        <f t="shared" si="186"/>
        <v>3.66</v>
      </c>
      <c r="BE806" s="284">
        <f t="shared" si="187"/>
        <v>4.8899999999999997</v>
      </c>
      <c r="BF806" s="284">
        <f t="shared" si="188"/>
        <v>7.99</v>
      </c>
      <c r="BG806" s="284">
        <f t="shared" si="189"/>
        <v>2.73</v>
      </c>
      <c r="BH806" s="284">
        <f t="shared" si="190"/>
        <v>8.08</v>
      </c>
      <c r="BI806" s="284">
        <f t="shared" si="191"/>
        <v>4.0999999999999996</v>
      </c>
      <c r="BJ806" s="284">
        <f t="shared" si="192"/>
        <v>1.57</v>
      </c>
      <c r="BK806" s="284">
        <f t="shared" si="193"/>
        <v>16.52</v>
      </c>
      <c r="BL806" s="284">
        <f t="shared" si="194"/>
        <v>8.76</v>
      </c>
    </row>
    <row r="807" spans="2:64">
      <c r="B807" s="53">
        <v>41347.854166666468</v>
      </c>
      <c r="C807" s="46">
        <v>8.5299999999999994</v>
      </c>
      <c r="D807" s="46">
        <v>2.78</v>
      </c>
      <c r="E807" s="46">
        <v>4.34</v>
      </c>
      <c r="F807" s="46">
        <v>7.28</v>
      </c>
      <c r="G807" s="46">
        <v>6.3</v>
      </c>
      <c r="H807" s="46">
        <v>1.03</v>
      </c>
      <c r="I807" s="46">
        <v>1.65</v>
      </c>
      <c r="J807" s="46">
        <v>5.58</v>
      </c>
      <c r="K807" s="46">
        <v>0.53</v>
      </c>
      <c r="L807" s="46">
        <v>0.09</v>
      </c>
      <c r="M807" s="46">
        <v>0.79</v>
      </c>
      <c r="N807" s="46">
        <v>9.92</v>
      </c>
      <c r="O807" s="46">
        <v>2.66</v>
      </c>
      <c r="P807" s="46">
        <v>3.07</v>
      </c>
      <c r="Q807" s="46">
        <v>1.29</v>
      </c>
      <c r="R807" s="46">
        <v>6.86</v>
      </c>
      <c r="S807" s="46">
        <v>1.17</v>
      </c>
      <c r="T807" s="46">
        <v>7.67</v>
      </c>
      <c r="U807" s="46">
        <v>0.51</v>
      </c>
      <c r="V807" s="46">
        <v>1.49</v>
      </c>
      <c r="W807" s="46">
        <v>2.0299999999999998</v>
      </c>
      <c r="X807" s="46">
        <v>8.4</v>
      </c>
      <c r="Y807" s="46">
        <v>3.68</v>
      </c>
      <c r="Z807" s="46">
        <v>4.8099999999999996</v>
      </c>
      <c r="AA807" s="46">
        <v>7.94</v>
      </c>
      <c r="AB807" s="46">
        <v>2.93</v>
      </c>
      <c r="AC807" s="46">
        <v>8.11</v>
      </c>
      <c r="AD807" s="46">
        <v>4.49</v>
      </c>
      <c r="AE807" s="46">
        <v>1.57</v>
      </c>
      <c r="AF807" s="46">
        <v>16.46</v>
      </c>
      <c r="AG807" s="46">
        <v>8.89</v>
      </c>
      <c r="AH807" s="284">
        <f t="shared" si="164"/>
        <v>8.5299999999999994</v>
      </c>
      <c r="AI807" s="284">
        <f t="shared" si="165"/>
        <v>2.78</v>
      </c>
      <c r="AJ807" s="284">
        <f t="shared" si="166"/>
        <v>4.34</v>
      </c>
      <c r="AK807" s="284">
        <f t="shared" si="167"/>
        <v>7.28</v>
      </c>
      <c r="AL807" s="284">
        <f t="shared" si="168"/>
        <v>6.3</v>
      </c>
      <c r="AM807" s="284">
        <f t="shared" si="169"/>
        <v>1.03</v>
      </c>
      <c r="AN807" s="284">
        <f t="shared" si="170"/>
        <v>1.65</v>
      </c>
      <c r="AO807" s="284">
        <f t="shared" si="171"/>
        <v>5.58</v>
      </c>
      <c r="AP807" s="284">
        <f t="shared" si="172"/>
        <v>0.53</v>
      </c>
      <c r="AQ807" s="284">
        <f t="shared" si="173"/>
        <v>0.09</v>
      </c>
      <c r="AR807" s="284">
        <f t="shared" si="174"/>
        <v>0.79</v>
      </c>
      <c r="AS807" s="284">
        <f t="shared" si="175"/>
        <v>9.92</v>
      </c>
      <c r="AT807" s="284">
        <f t="shared" si="176"/>
        <v>2.66</v>
      </c>
      <c r="AU807" s="284">
        <f t="shared" si="177"/>
        <v>3.07</v>
      </c>
      <c r="AV807" s="284">
        <f t="shared" si="178"/>
        <v>1.29</v>
      </c>
      <c r="AW807" s="284">
        <f t="shared" si="179"/>
        <v>6.86</v>
      </c>
      <c r="AX807" s="284">
        <f t="shared" si="180"/>
        <v>1.17</v>
      </c>
      <c r="AY807" s="284">
        <f t="shared" si="181"/>
        <v>7.67</v>
      </c>
      <c r="AZ807" s="284">
        <f t="shared" si="182"/>
        <v>0.51</v>
      </c>
      <c r="BA807" s="284">
        <f t="shared" si="183"/>
        <v>1.49</v>
      </c>
      <c r="BB807" s="284">
        <f t="shared" si="184"/>
        <v>2.0299999999999998</v>
      </c>
      <c r="BC807" s="284">
        <f t="shared" si="185"/>
        <v>8.4</v>
      </c>
      <c r="BD807" s="284">
        <f t="shared" si="186"/>
        <v>3.68</v>
      </c>
      <c r="BE807" s="284">
        <f t="shared" si="187"/>
        <v>4.8099999999999996</v>
      </c>
      <c r="BF807" s="284">
        <f t="shared" si="188"/>
        <v>7.94</v>
      </c>
      <c r="BG807" s="284">
        <f t="shared" si="189"/>
        <v>2.93</v>
      </c>
      <c r="BH807" s="284">
        <f t="shared" si="190"/>
        <v>8.11</v>
      </c>
      <c r="BI807" s="284">
        <f t="shared" si="191"/>
        <v>4.49</v>
      </c>
      <c r="BJ807" s="284">
        <f t="shared" si="192"/>
        <v>1.57</v>
      </c>
      <c r="BK807" s="284">
        <f t="shared" si="193"/>
        <v>16.46</v>
      </c>
      <c r="BL807" s="284">
        <f t="shared" si="194"/>
        <v>8.89</v>
      </c>
    </row>
    <row r="808" spans="2:64">
      <c r="B808" s="53">
        <v>41347.864583333132</v>
      </c>
      <c r="C808" s="46">
        <v>8.5</v>
      </c>
      <c r="D808" s="46">
        <v>3.63</v>
      </c>
      <c r="E808" s="46">
        <v>4.34</v>
      </c>
      <c r="F808" s="46">
        <v>7.73</v>
      </c>
      <c r="G808" s="46">
        <v>7.04</v>
      </c>
      <c r="H808" s="46">
        <v>1.3</v>
      </c>
      <c r="I808" s="46">
        <v>1.65</v>
      </c>
      <c r="J808" s="46">
        <v>5.5</v>
      </c>
      <c r="K808" s="46">
        <v>0.54</v>
      </c>
      <c r="L808" s="46">
        <v>0.09</v>
      </c>
      <c r="M808" s="46">
        <v>0.88</v>
      </c>
      <c r="N808" s="46">
        <v>9.7899999999999991</v>
      </c>
      <c r="O808" s="46">
        <v>2.67</v>
      </c>
      <c r="P808" s="46">
        <v>2.79</v>
      </c>
      <c r="Q808" s="46">
        <v>1.36</v>
      </c>
      <c r="R808" s="46">
        <v>6.7</v>
      </c>
      <c r="S808" s="46">
        <v>1.24</v>
      </c>
      <c r="T808" s="46">
        <v>7.78</v>
      </c>
      <c r="U808" s="46">
        <v>0.86</v>
      </c>
      <c r="V808" s="46">
        <v>1.48</v>
      </c>
      <c r="W808" s="46">
        <v>1.97</v>
      </c>
      <c r="X808" s="46">
        <v>8.4</v>
      </c>
      <c r="Y808" s="46">
        <v>3.68</v>
      </c>
      <c r="Z808" s="46">
        <v>4.8099999999999996</v>
      </c>
      <c r="AA808" s="46">
        <v>7.96</v>
      </c>
      <c r="AB808" s="46">
        <v>3.33</v>
      </c>
      <c r="AC808" s="46">
        <v>7.86</v>
      </c>
      <c r="AD808" s="46">
        <v>4.46</v>
      </c>
      <c r="AE808" s="46">
        <v>1.58</v>
      </c>
      <c r="AF808" s="46">
        <v>17.64</v>
      </c>
      <c r="AG808" s="46">
        <v>9.4600000000000009</v>
      </c>
      <c r="AH808" s="284">
        <f t="shared" si="164"/>
        <v>8.5</v>
      </c>
      <c r="AI808" s="284">
        <f t="shared" si="165"/>
        <v>3.63</v>
      </c>
      <c r="AJ808" s="284">
        <f t="shared" si="166"/>
        <v>4.34</v>
      </c>
      <c r="AK808" s="284">
        <f t="shared" si="167"/>
        <v>7.73</v>
      </c>
      <c r="AL808" s="284">
        <f t="shared" si="168"/>
        <v>7.04</v>
      </c>
      <c r="AM808" s="284">
        <f t="shared" si="169"/>
        <v>1.3</v>
      </c>
      <c r="AN808" s="284">
        <f t="shared" si="170"/>
        <v>1.65</v>
      </c>
      <c r="AO808" s="284">
        <f t="shared" si="171"/>
        <v>5.5</v>
      </c>
      <c r="AP808" s="284">
        <f t="shared" si="172"/>
        <v>0.54</v>
      </c>
      <c r="AQ808" s="284">
        <f t="shared" si="173"/>
        <v>0.09</v>
      </c>
      <c r="AR808" s="284">
        <f t="shared" si="174"/>
        <v>0.88</v>
      </c>
      <c r="AS808" s="284">
        <f t="shared" si="175"/>
        <v>9.7899999999999991</v>
      </c>
      <c r="AT808" s="284">
        <f t="shared" si="176"/>
        <v>2.67</v>
      </c>
      <c r="AU808" s="284">
        <f t="shared" si="177"/>
        <v>2.79</v>
      </c>
      <c r="AV808" s="284">
        <f t="shared" si="178"/>
        <v>1.36</v>
      </c>
      <c r="AW808" s="284">
        <f t="shared" si="179"/>
        <v>6.7</v>
      </c>
      <c r="AX808" s="284">
        <f t="shared" si="180"/>
        <v>1.24</v>
      </c>
      <c r="AY808" s="284">
        <f t="shared" si="181"/>
        <v>7.78</v>
      </c>
      <c r="AZ808" s="284">
        <f t="shared" si="182"/>
        <v>0.86</v>
      </c>
      <c r="BA808" s="284">
        <f t="shared" si="183"/>
        <v>1.48</v>
      </c>
      <c r="BB808" s="284">
        <f t="shared" si="184"/>
        <v>1.97</v>
      </c>
      <c r="BC808" s="284">
        <f t="shared" si="185"/>
        <v>8.4</v>
      </c>
      <c r="BD808" s="284">
        <f t="shared" si="186"/>
        <v>3.68</v>
      </c>
      <c r="BE808" s="284">
        <f t="shared" si="187"/>
        <v>4.8099999999999996</v>
      </c>
      <c r="BF808" s="284">
        <f t="shared" si="188"/>
        <v>7.96</v>
      </c>
      <c r="BG808" s="284">
        <f t="shared" si="189"/>
        <v>3.33</v>
      </c>
      <c r="BH808" s="284">
        <f t="shared" si="190"/>
        <v>7.86</v>
      </c>
      <c r="BI808" s="284">
        <f t="shared" si="191"/>
        <v>4.46</v>
      </c>
      <c r="BJ808" s="284">
        <f t="shared" si="192"/>
        <v>1.58</v>
      </c>
      <c r="BK808" s="284">
        <f t="shared" si="193"/>
        <v>17.64</v>
      </c>
      <c r="BL808" s="284">
        <f t="shared" si="194"/>
        <v>9.4600000000000009</v>
      </c>
    </row>
    <row r="809" spans="2:64">
      <c r="B809" s="53">
        <v>41347.874999999796</v>
      </c>
      <c r="C809" s="46">
        <v>8.5</v>
      </c>
      <c r="D809" s="46">
        <v>3.74</v>
      </c>
      <c r="E809" s="46">
        <v>4.41</v>
      </c>
      <c r="F809" s="46">
        <v>7.95</v>
      </c>
      <c r="G809" s="46">
        <v>6.73</v>
      </c>
      <c r="H809" s="46">
        <v>1.69</v>
      </c>
      <c r="I809" s="46">
        <v>1.74</v>
      </c>
      <c r="J809" s="46">
        <v>5.6</v>
      </c>
      <c r="K809" s="46">
        <v>0.55000000000000004</v>
      </c>
      <c r="L809" s="46">
        <v>0.1</v>
      </c>
      <c r="M809" s="46">
        <v>1</v>
      </c>
      <c r="N809" s="46">
        <v>9.65</v>
      </c>
      <c r="O809" s="46">
        <v>2.62</v>
      </c>
      <c r="P809" s="46">
        <v>2.93</v>
      </c>
      <c r="Q809" s="46">
        <v>1.43</v>
      </c>
      <c r="R809" s="46">
        <v>6.59</v>
      </c>
      <c r="S809" s="46">
        <v>1.22</v>
      </c>
      <c r="T809" s="46">
        <v>7.91</v>
      </c>
      <c r="U809" s="46">
        <v>1.1499999999999999</v>
      </c>
      <c r="V809" s="46">
        <v>1.48</v>
      </c>
      <c r="W809" s="46">
        <v>1.1200000000000001</v>
      </c>
      <c r="X809" s="46">
        <v>8.35</v>
      </c>
      <c r="Y809" s="46">
        <v>3.81</v>
      </c>
      <c r="Z809" s="46">
        <v>4.87</v>
      </c>
      <c r="AA809" s="46">
        <v>8.17</v>
      </c>
      <c r="AB809" s="46">
        <v>3.67</v>
      </c>
      <c r="AC809" s="46">
        <v>7.62</v>
      </c>
      <c r="AD809" s="46">
        <v>4.51</v>
      </c>
      <c r="AE809" s="46">
        <v>1.57</v>
      </c>
      <c r="AF809" s="46">
        <v>15.88</v>
      </c>
      <c r="AG809" s="46">
        <v>9.6199999999999992</v>
      </c>
      <c r="AH809" s="284">
        <f t="shared" si="164"/>
        <v>8.5</v>
      </c>
      <c r="AI809" s="284">
        <f t="shared" si="165"/>
        <v>3.74</v>
      </c>
      <c r="AJ809" s="284">
        <f t="shared" si="166"/>
        <v>4.41</v>
      </c>
      <c r="AK809" s="284">
        <f t="shared" si="167"/>
        <v>7.95</v>
      </c>
      <c r="AL809" s="284">
        <f t="shared" si="168"/>
        <v>6.73</v>
      </c>
      <c r="AM809" s="284">
        <f t="shared" si="169"/>
        <v>1.69</v>
      </c>
      <c r="AN809" s="284">
        <f t="shared" si="170"/>
        <v>1.74</v>
      </c>
      <c r="AO809" s="284">
        <f t="shared" si="171"/>
        <v>5.6</v>
      </c>
      <c r="AP809" s="284">
        <f t="shared" si="172"/>
        <v>0.55000000000000004</v>
      </c>
      <c r="AQ809" s="284">
        <f t="shared" si="173"/>
        <v>0.1</v>
      </c>
      <c r="AR809" s="284">
        <f t="shared" si="174"/>
        <v>1</v>
      </c>
      <c r="AS809" s="284">
        <f t="shared" si="175"/>
        <v>9.65</v>
      </c>
      <c r="AT809" s="284">
        <f t="shared" si="176"/>
        <v>2.62</v>
      </c>
      <c r="AU809" s="284">
        <f t="shared" si="177"/>
        <v>2.93</v>
      </c>
      <c r="AV809" s="284">
        <f t="shared" si="178"/>
        <v>1.43</v>
      </c>
      <c r="AW809" s="284">
        <f t="shared" si="179"/>
        <v>6.59</v>
      </c>
      <c r="AX809" s="284">
        <f t="shared" si="180"/>
        <v>1.22</v>
      </c>
      <c r="AY809" s="284">
        <f t="shared" si="181"/>
        <v>7.91</v>
      </c>
      <c r="AZ809" s="284">
        <f t="shared" si="182"/>
        <v>1.1499999999999999</v>
      </c>
      <c r="BA809" s="284">
        <f t="shared" si="183"/>
        <v>1.48</v>
      </c>
      <c r="BB809" s="284">
        <f t="shared" si="184"/>
        <v>1.1200000000000001</v>
      </c>
      <c r="BC809" s="284">
        <f t="shared" si="185"/>
        <v>8.35</v>
      </c>
      <c r="BD809" s="284">
        <f t="shared" si="186"/>
        <v>3.81</v>
      </c>
      <c r="BE809" s="284">
        <f t="shared" si="187"/>
        <v>4.87</v>
      </c>
      <c r="BF809" s="284">
        <f t="shared" si="188"/>
        <v>8.17</v>
      </c>
      <c r="BG809" s="284">
        <f t="shared" si="189"/>
        <v>3.67</v>
      </c>
      <c r="BH809" s="284">
        <f t="shared" si="190"/>
        <v>7.62</v>
      </c>
      <c r="BI809" s="284">
        <f t="shared" si="191"/>
        <v>4.51</v>
      </c>
      <c r="BJ809" s="284">
        <f t="shared" si="192"/>
        <v>1.57</v>
      </c>
      <c r="BK809" s="284">
        <f t="shared" si="193"/>
        <v>15.88</v>
      </c>
      <c r="BL809" s="284">
        <f t="shared" si="194"/>
        <v>9.6199999999999992</v>
      </c>
    </row>
    <row r="810" spans="2:64">
      <c r="B810" s="53">
        <v>41347.885416666461</v>
      </c>
      <c r="C810" s="46">
        <v>8.4</v>
      </c>
      <c r="D810" s="46">
        <v>3.8</v>
      </c>
      <c r="E810" s="46">
        <v>4.46</v>
      </c>
      <c r="F810" s="46">
        <v>7.88</v>
      </c>
      <c r="G810" s="46">
        <v>6</v>
      </c>
      <c r="H810" s="46">
        <v>1.69</v>
      </c>
      <c r="I810" s="46">
        <v>1.79</v>
      </c>
      <c r="J810" s="46">
        <v>5.61</v>
      </c>
      <c r="K810" s="46">
        <v>0.56000000000000005</v>
      </c>
      <c r="L810" s="46">
        <v>0.1</v>
      </c>
      <c r="M810" s="46">
        <v>0.93</v>
      </c>
      <c r="N810" s="46">
        <v>9.68</v>
      </c>
      <c r="O810" s="46">
        <v>2.57</v>
      </c>
      <c r="P810" s="46">
        <v>3.16</v>
      </c>
      <c r="Q810" s="46">
        <v>1.23</v>
      </c>
      <c r="R810" s="46">
        <v>6.54</v>
      </c>
      <c r="S810" s="46">
        <v>1.1599999999999999</v>
      </c>
      <c r="T810" s="46">
        <v>8.35</v>
      </c>
      <c r="U810" s="46">
        <v>1.71</v>
      </c>
      <c r="V810" s="46">
        <v>1.5</v>
      </c>
      <c r="W810" s="46">
        <v>1.03</v>
      </c>
      <c r="X810" s="46">
        <v>8.2200000000000006</v>
      </c>
      <c r="Y810" s="46">
        <v>5.01</v>
      </c>
      <c r="Z810" s="46">
        <v>4.96</v>
      </c>
      <c r="AA810" s="46">
        <v>8.7899999999999991</v>
      </c>
      <c r="AB810" s="46">
        <v>3.8</v>
      </c>
      <c r="AC810" s="46">
        <v>7.57</v>
      </c>
      <c r="AD810" s="46">
        <v>4.42</v>
      </c>
      <c r="AE810" s="46">
        <v>1.48</v>
      </c>
      <c r="AF810" s="46">
        <v>14.83</v>
      </c>
      <c r="AG810" s="46">
        <v>9.16</v>
      </c>
      <c r="AH810" s="284">
        <f t="shared" si="164"/>
        <v>8.4</v>
      </c>
      <c r="AI810" s="284">
        <f t="shared" si="165"/>
        <v>3.8</v>
      </c>
      <c r="AJ810" s="284">
        <f t="shared" si="166"/>
        <v>4.46</v>
      </c>
      <c r="AK810" s="284">
        <f t="shared" si="167"/>
        <v>7.88</v>
      </c>
      <c r="AL810" s="284">
        <f t="shared" si="168"/>
        <v>6</v>
      </c>
      <c r="AM810" s="284">
        <f t="shared" si="169"/>
        <v>1.69</v>
      </c>
      <c r="AN810" s="284">
        <f t="shared" si="170"/>
        <v>1.79</v>
      </c>
      <c r="AO810" s="284">
        <f t="shared" si="171"/>
        <v>5.61</v>
      </c>
      <c r="AP810" s="284">
        <f t="shared" si="172"/>
        <v>0.56000000000000005</v>
      </c>
      <c r="AQ810" s="284">
        <f t="shared" si="173"/>
        <v>0.1</v>
      </c>
      <c r="AR810" s="284">
        <f t="shared" si="174"/>
        <v>0.93</v>
      </c>
      <c r="AS810" s="284">
        <f t="shared" si="175"/>
        <v>9.68</v>
      </c>
      <c r="AT810" s="284">
        <f t="shared" si="176"/>
        <v>2.57</v>
      </c>
      <c r="AU810" s="284">
        <f t="shared" si="177"/>
        <v>3.16</v>
      </c>
      <c r="AV810" s="284">
        <f t="shared" si="178"/>
        <v>1.23</v>
      </c>
      <c r="AW810" s="284">
        <f t="shared" si="179"/>
        <v>6.54</v>
      </c>
      <c r="AX810" s="284">
        <f t="shared" si="180"/>
        <v>1.1599999999999999</v>
      </c>
      <c r="AY810" s="284">
        <f t="shared" si="181"/>
        <v>8.35</v>
      </c>
      <c r="AZ810" s="284">
        <f t="shared" si="182"/>
        <v>1.71</v>
      </c>
      <c r="BA810" s="284">
        <f t="shared" si="183"/>
        <v>1.5</v>
      </c>
      <c r="BB810" s="284">
        <f t="shared" si="184"/>
        <v>1.03</v>
      </c>
      <c r="BC810" s="284">
        <f t="shared" si="185"/>
        <v>8.2200000000000006</v>
      </c>
      <c r="BD810" s="284">
        <f t="shared" si="186"/>
        <v>5.01</v>
      </c>
      <c r="BE810" s="284">
        <f t="shared" si="187"/>
        <v>4.96</v>
      </c>
      <c r="BF810" s="284">
        <f t="shared" si="188"/>
        <v>8.7899999999999991</v>
      </c>
      <c r="BG810" s="284">
        <f t="shared" si="189"/>
        <v>3.8</v>
      </c>
      <c r="BH810" s="284">
        <f t="shared" si="190"/>
        <v>7.57</v>
      </c>
      <c r="BI810" s="284">
        <f t="shared" si="191"/>
        <v>4.42</v>
      </c>
      <c r="BJ810" s="284">
        <f t="shared" si="192"/>
        <v>1.48</v>
      </c>
      <c r="BK810" s="284">
        <f t="shared" si="193"/>
        <v>14.83</v>
      </c>
      <c r="BL810" s="284">
        <f t="shared" si="194"/>
        <v>9.16</v>
      </c>
    </row>
    <row r="811" spans="2:64">
      <c r="B811" s="53">
        <v>41347.895833333125</v>
      </c>
      <c r="C811" s="46">
        <v>8.23</v>
      </c>
      <c r="D811" s="46">
        <v>3.82</v>
      </c>
      <c r="E811" s="46">
        <v>4.4400000000000004</v>
      </c>
      <c r="F811" s="46">
        <v>7.4</v>
      </c>
      <c r="G811" s="46">
        <v>5.92</v>
      </c>
      <c r="H811" s="46">
        <v>1.68</v>
      </c>
      <c r="I811" s="46">
        <v>1.84</v>
      </c>
      <c r="J811" s="46">
        <v>5.65</v>
      </c>
      <c r="K811" s="46">
        <v>0.56999999999999995</v>
      </c>
      <c r="L811" s="46">
        <v>0.1</v>
      </c>
      <c r="M811" s="46">
        <v>1.03</v>
      </c>
      <c r="N811" s="46">
        <v>9.56</v>
      </c>
      <c r="O811" s="46">
        <v>2.58</v>
      </c>
      <c r="P811" s="46">
        <v>3.23</v>
      </c>
      <c r="Q811" s="46">
        <v>1.07</v>
      </c>
      <c r="R811" s="46">
        <v>6.55</v>
      </c>
      <c r="S811" s="46">
        <v>1.18</v>
      </c>
      <c r="T811" s="46">
        <v>8.56</v>
      </c>
      <c r="U811" s="46">
        <v>1.97</v>
      </c>
      <c r="V811" s="46">
        <v>1.48</v>
      </c>
      <c r="W811" s="46">
        <v>1.03</v>
      </c>
      <c r="X811" s="46">
        <v>8.1</v>
      </c>
      <c r="Y811" s="46">
        <v>5.32</v>
      </c>
      <c r="Z811" s="46">
        <v>4.83</v>
      </c>
      <c r="AA811" s="46">
        <v>8.73</v>
      </c>
      <c r="AB811" s="46">
        <v>4</v>
      </c>
      <c r="AC811" s="46">
        <v>7.36</v>
      </c>
      <c r="AD811" s="46">
        <v>4.53</v>
      </c>
      <c r="AE811" s="46">
        <v>1.42</v>
      </c>
      <c r="AF811" s="46">
        <v>12.76</v>
      </c>
      <c r="AG811" s="46">
        <v>9.6199999999999992</v>
      </c>
      <c r="AH811" s="284">
        <f t="shared" si="164"/>
        <v>8.23</v>
      </c>
      <c r="AI811" s="284">
        <f t="shared" si="165"/>
        <v>3.82</v>
      </c>
      <c r="AJ811" s="284">
        <f t="shared" si="166"/>
        <v>4.4400000000000004</v>
      </c>
      <c r="AK811" s="284">
        <f t="shared" si="167"/>
        <v>7.4</v>
      </c>
      <c r="AL811" s="284">
        <f t="shared" si="168"/>
        <v>5.92</v>
      </c>
      <c r="AM811" s="284">
        <f t="shared" si="169"/>
        <v>1.68</v>
      </c>
      <c r="AN811" s="284">
        <f t="shared" si="170"/>
        <v>1.84</v>
      </c>
      <c r="AO811" s="284">
        <f t="shared" si="171"/>
        <v>5.65</v>
      </c>
      <c r="AP811" s="284">
        <f t="shared" si="172"/>
        <v>0.56999999999999995</v>
      </c>
      <c r="AQ811" s="284">
        <f t="shared" si="173"/>
        <v>0.1</v>
      </c>
      <c r="AR811" s="284">
        <f t="shared" si="174"/>
        <v>1.03</v>
      </c>
      <c r="AS811" s="284">
        <f t="shared" si="175"/>
        <v>9.56</v>
      </c>
      <c r="AT811" s="284">
        <f t="shared" si="176"/>
        <v>2.58</v>
      </c>
      <c r="AU811" s="284">
        <f t="shared" si="177"/>
        <v>3.23</v>
      </c>
      <c r="AV811" s="284">
        <f t="shared" si="178"/>
        <v>1.07</v>
      </c>
      <c r="AW811" s="284">
        <f t="shared" si="179"/>
        <v>6.55</v>
      </c>
      <c r="AX811" s="284">
        <f t="shared" si="180"/>
        <v>1.18</v>
      </c>
      <c r="AY811" s="284">
        <f t="shared" si="181"/>
        <v>8.56</v>
      </c>
      <c r="AZ811" s="284">
        <f t="shared" si="182"/>
        <v>1.97</v>
      </c>
      <c r="BA811" s="284">
        <f t="shared" si="183"/>
        <v>1.48</v>
      </c>
      <c r="BB811" s="284">
        <f t="shared" si="184"/>
        <v>1.03</v>
      </c>
      <c r="BC811" s="284">
        <f t="shared" si="185"/>
        <v>8.1</v>
      </c>
      <c r="BD811" s="284">
        <f t="shared" si="186"/>
        <v>5.32</v>
      </c>
      <c r="BE811" s="284">
        <f t="shared" si="187"/>
        <v>4.83</v>
      </c>
      <c r="BF811" s="284">
        <f t="shared" si="188"/>
        <v>8.73</v>
      </c>
      <c r="BG811" s="284">
        <f t="shared" si="189"/>
        <v>4</v>
      </c>
      <c r="BH811" s="284">
        <f t="shared" si="190"/>
        <v>7.36</v>
      </c>
      <c r="BI811" s="284">
        <f t="shared" si="191"/>
        <v>4.53</v>
      </c>
      <c r="BJ811" s="284">
        <f t="shared" si="192"/>
        <v>1.42</v>
      </c>
      <c r="BK811" s="284">
        <f t="shared" si="193"/>
        <v>12.76</v>
      </c>
      <c r="BL811" s="284">
        <f t="shared" si="194"/>
        <v>9.6199999999999992</v>
      </c>
    </row>
    <row r="812" spans="2:64">
      <c r="B812" s="53">
        <v>41347.906249999789</v>
      </c>
      <c r="C812" s="46">
        <v>8.14</v>
      </c>
      <c r="D812" s="46">
        <v>3.83</v>
      </c>
      <c r="E812" s="46">
        <v>4.51</v>
      </c>
      <c r="F812" s="46">
        <v>8.31</v>
      </c>
      <c r="G812" s="46">
        <v>5.69</v>
      </c>
      <c r="H812" s="46">
        <v>1.74</v>
      </c>
      <c r="I812" s="46">
        <v>1.87</v>
      </c>
      <c r="J812" s="46">
        <v>6.01</v>
      </c>
      <c r="K812" s="46">
        <v>0.55000000000000004</v>
      </c>
      <c r="L812" s="46">
        <v>0.1</v>
      </c>
      <c r="M812" s="46">
        <v>0.88</v>
      </c>
      <c r="N812" s="46">
        <v>9.36</v>
      </c>
      <c r="O812" s="46">
        <v>2.5299999999999998</v>
      </c>
      <c r="P812" s="46">
        <v>3.21</v>
      </c>
      <c r="Q812" s="46">
        <v>1.1100000000000001</v>
      </c>
      <c r="R812" s="46">
        <v>6.43</v>
      </c>
      <c r="S812" s="46">
        <v>1.1200000000000001</v>
      </c>
      <c r="T812" s="46">
        <v>8.65</v>
      </c>
      <c r="U812" s="46">
        <v>2.48</v>
      </c>
      <c r="V812" s="46">
        <v>1.47</v>
      </c>
      <c r="W812" s="46">
        <v>1.46</v>
      </c>
      <c r="X812" s="46">
        <v>8.0500000000000007</v>
      </c>
      <c r="Y812" s="46">
        <v>10.029999999999999</v>
      </c>
      <c r="Z812" s="46">
        <v>4.37</v>
      </c>
      <c r="AA812" s="46">
        <v>8.7200000000000006</v>
      </c>
      <c r="AB812" s="46">
        <v>4.47</v>
      </c>
      <c r="AC812" s="46">
        <v>7.09</v>
      </c>
      <c r="AD812" s="46">
        <v>4.42</v>
      </c>
      <c r="AE812" s="46">
        <v>1.32</v>
      </c>
      <c r="AF812" s="46">
        <v>11.69</v>
      </c>
      <c r="AG812" s="46">
        <v>9.7100000000000009</v>
      </c>
      <c r="AH812" s="284">
        <f t="shared" si="164"/>
        <v>8.14</v>
      </c>
      <c r="AI812" s="284">
        <f t="shared" si="165"/>
        <v>3.83</v>
      </c>
      <c r="AJ812" s="284">
        <f t="shared" si="166"/>
        <v>4.51</v>
      </c>
      <c r="AK812" s="284">
        <f t="shared" si="167"/>
        <v>8.31</v>
      </c>
      <c r="AL812" s="284">
        <f t="shared" si="168"/>
        <v>5.69</v>
      </c>
      <c r="AM812" s="284">
        <f t="shared" si="169"/>
        <v>1.74</v>
      </c>
      <c r="AN812" s="284">
        <f t="shared" si="170"/>
        <v>1.87</v>
      </c>
      <c r="AO812" s="284">
        <f t="shared" si="171"/>
        <v>6.01</v>
      </c>
      <c r="AP812" s="284">
        <f t="shared" si="172"/>
        <v>0.55000000000000004</v>
      </c>
      <c r="AQ812" s="284">
        <f t="shared" si="173"/>
        <v>0.1</v>
      </c>
      <c r="AR812" s="284">
        <f t="shared" si="174"/>
        <v>0.88</v>
      </c>
      <c r="AS812" s="284">
        <f t="shared" si="175"/>
        <v>9.36</v>
      </c>
      <c r="AT812" s="284">
        <f t="shared" si="176"/>
        <v>2.5299999999999998</v>
      </c>
      <c r="AU812" s="284">
        <f t="shared" si="177"/>
        <v>3.21</v>
      </c>
      <c r="AV812" s="284">
        <f t="shared" si="178"/>
        <v>1.1100000000000001</v>
      </c>
      <c r="AW812" s="284">
        <f t="shared" si="179"/>
        <v>6.43</v>
      </c>
      <c r="AX812" s="284">
        <f t="shared" si="180"/>
        <v>1.1200000000000001</v>
      </c>
      <c r="AY812" s="284">
        <f t="shared" si="181"/>
        <v>8.65</v>
      </c>
      <c r="AZ812" s="284">
        <f t="shared" si="182"/>
        <v>2.48</v>
      </c>
      <c r="BA812" s="284">
        <f t="shared" si="183"/>
        <v>1.47</v>
      </c>
      <c r="BB812" s="284">
        <f t="shared" si="184"/>
        <v>1.46</v>
      </c>
      <c r="BC812" s="284">
        <f t="shared" si="185"/>
        <v>8.0500000000000007</v>
      </c>
      <c r="BD812" s="284">
        <f t="shared" si="186"/>
        <v>10.029999999999999</v>
      </c>
      <c r="BE812" s="284">
        <f t="shared" si="187"/>
        <v>4.37</v>
      </c>
      <c r="BF812" s="284">
        <f t="shared" si="188"/>
        <v>8.7200000000000006</v>
      </c>
      <c r="BG812" s="284">
        <f t="shared" si="189"/>
        <v>4.47</v>
      </c>
      <c r="BH812" s="284">
        <f t="shared" si="190"/>
        <v>7.09</v>
      </c>
      <c r="BI812" s="284">
        <f t="shared" si="191"/>
        <v>4.42</v>
      </c>
      <c r="BJ812" s="284">
        <f t="shared" si="192"/>
        <v>1.32</v>
      </c>
      <c r="BK812" s="284">
        <f t="shared" si="193"/>
        <v>11.69</v>
      </c>
      <c r="BL812" s="284">
        <f t="shared" si="194"/>
        <v>9.7100000000000009</v>
      </c>
    </row>
    <row r="813" spans="2:64">
      <c r="B813" s="53">
        <v>41347.916666666453</v>
      </c>
      <c r="C813" s="46">
        <v>7.89</v>
      </c>
      <c r="D813" s="46">
        <v>3.88</v>
      </c>
      <c r="E813" s="46">
        <v>4.4400000000000004</v>
      </c>
      <c r="F813" s="46">
        <v>8.49</v>
      </c>
      <c r="G813" s="46">
        <v>5.84</v>
      </c>
      <c r="H813" s="46">
        <v>1.78</v>
      </c>
      <c r="I813" s="46">
        <v>1.89</v>
      </c>
      <c r="J813" s="46">
        <v>6.59</v>
      </c>
      <c r="K813" s="46">
        <v>0.56000000000000005</v>
      </c>
      <c r="L813" s="46">
        <v>0.1</v>
      </c>
      <c r="M813" s="46">
        <v>1.18</v>
      </c>
      <c r="N813" s="46">
        <v>9.39</v>
      </c>
      <c r="O813" s="46">
        <v>2.41</v>
      </c>
      <c r="P813" s="46">
        <v>3</v>
      </c>
      <c r="Q813" s="46">
        <v>1.19</v>
      </c>
      <c r="R813" s="46">
        <v>6.31</v>
      </c>
      <c r="S813" s="46">
        <v>1.1499999999999999</v>
      </c>
      <c r="T813" s="46">
        <v>8.69</v>
      </c>
      <c r="U813" s="46">
        <v>2.63</v>
      </c>
      <c r="V813" s="46">
        <v>1.46</v>
      </c>
      <c r="W813" s="46">
        <v>1.95</v>
      </c>
      <c r="X813" s="46">
        <v>7.97</v>
      </c>
      <c r="Y813" s="46">
        <v>10.06</v>
      </c>
      <c r="Z813" s="46">
        <v>4.37</v>
      </c>
      <c r="AA813" s="46">
        <v>8.3699999999999992</v>
      </c>
      <c r="AB813" s="46">
        <v>4.1100000000000003</v>
      </c>
      <c r="AC813" s="46">
        <v>6.63</v>
      </c>
      <c r="AD813" s="46">
        <v>5.2</v>
      </c>
      <c r="AE813" s="46">
        <v>1.3</v>
      </c>
      <c r="AF813" s="46">
        <v>11.81</v>
      </c>
      <c r="AG813" s="46">
        <v>9.7899999999999991</v>
      </c>
      <c r="AH813" s="284">
        <f>+IF(AH$725,C813)</f>
        <v>7.89</v>
      </c>
      <c r="AI813" s="284">
        <f t="shared" si="165"/>
        <v>3.88</v>
      </c>
      <c r="AJ813" s="284">
        <f t="shared" si="166"/>
        <v>4.4400000000000004</v>
      </c>
      <c r="AK813" s="284">
        <f t="shared" si="167"/>
        <v>8.49</v>
      </c>
      <c r="AL813" s="284">
        <f t="shared" si="168"/>
        <v>5.84</v>
      </c>
      <c r="AM813" s="284">
        <f t="shared" si="169"/>
        <v>1.78</v>
      </c>
      <c r="AN813" s="284">
        <f t="shared" si="170"/>
        <v>1.89</v>
      </c>
      <c r="AO813" s="284">
        <f t="shared" si="171"/>
        <v>6.59</v>
      </c>
      <c r="AP813" s="284">
        <f t="shared" si="172"/>
        <v>0.56000000000000005</v>
      </c>
      <c r="AQ813" s="284">
        <f t="shared" si="173"/>
        <v>0.1</v>
      </c>
      <c r="AR813" s="284">
        <f t="shared" si="174"/>
        <v>1.18</v>
      </c>
      <c r="AS813" s="284">
        <f t="shared" si="175"/>
        <v>9.39</v>
      </c>
      <c r="AT813" s="284">
        <f t="shared" si="176"/>
        <v>2.41</v>
      </c>
      <c r="AU813" s="284">
        <f t="shared" si="177"/>
        <v>3</v>
      </c>
      <c r="AV813" s="284">
        <f t="shared" si="178"/>
        <v>1.19</v>
      </c>
      <c r="AW813" s="284">
        <f t="shared" si="179"/>
        <v>6.31</v>
      </c>
      <c r="AX813" s="284">
        <f t="shared" si="180"/>
        <v>1.1499999999999999</v>
      </c>
      <c r="AY813" s="284">
        <f t="shared" si="181"/>
        <v>8.69</v>
      </c>
      <c r="AZ813" s="284">
        <f t="shared" si="182"/>
        <v>2.63</v>
      </c>
      <c r="BA813" s="284">
        <f t="shared" si="183"/>
        <v>1.46</v>
      </c>
      <c r="BB813" s="284">
        <f t="shared" si="184"/>
        <v>1.95</v>
      </c>
      <c r="BC813" s="284">
        <f t="shared" si="185"/>
        <v>7.97</v>
      </c>
      <c r="BD813" s="284">
        <f t="shared" si="186"/>
        <v>10.06</v>
      </c>
      <c r="BE813" s="284">
        <f t="shared" si="187"/>
        <v>4.37</v>
      </c>
      <c r="BF813" s="284">
        <f t="shared" si="188"/>
        <v>8.3699999999999992</v>
      </c>
      <c r="BG813" s="284">
        <f t="shared" si="189"/>
        <v>4.1100000000000003</v>
      </c>
      <c r="BH813" s="284">
        <f t="shared" si="190"/>
        <v>6.63</v>
      </c>
      <c r="BI813" s="284">
        <f t="shared" si="191"/>
        <v>5.2</v>
      </c>
      <c r="BJ813" s="284">
        <f t="shared" si="192"/>
        <v>1.3</v>
      </c>
      <c r="BK813" s="284">
        <f t="shared" si="193"/>
        <v>11.81</v>
      </c>
      <c r="BL813" s="284">
        <f t="shared" si="194"/>
        <v>9.7899999999999991</v>
      </c>
    </row>
    <row r="814" spans="2:64">
      <c r="B814" s="53">
        <v>41347.927083333117</v>
      </c>
      <c r="C814" s="46">
        <v>7.44</v>
      </c>
      <c r="D814" s="46">
        <v>3.95</v>
      </c>
      <c r="E814" s="46">
        <v>4.45</v>
      </c>
      <c r="F814" s="46">
        <v>8.43</v>
      </c>
      <c r="G814" s="46">
        <v>6.07</v>
      </c>
      <c r="H814" s="46">
        <v>1.73</v>
      </c>
      <c r="I814" s="46">
        <v>1.84</v>
      </c>
      <c r="J814" s="46">
        <v>7.26</v>
      </c>
      <c r="K814" s="46">
        <v>0.55000000000000004</v>
      </c>
      <c r="L814" s="46">
        <v>0.1</v>
      </c>
      <c r="M814" s="46">
        <v>1.2</v>
      </c>
      <c r="N814" s="46">
        <v>9.14</v>
      </c>
      <c r="O814" s="46">
        <v>2.29</v>
      </c>
      <c r="P814" s="46">
        <v>2.95</v>
      </c>
      <c r="Q814" s="46">
        <v>1.08</v>
      </c>
      <c r="R814" s="46">
        <v>6.12</v>
      </c>
      <c r="S814" s="46">
        <v>1.4</v>
      </c>
      <c r="T814" s="46">
        <v>8.7100000000000009</v>
      </c>
      <c r="U814" s="46">
        <v>2.65</v>
      </c>
      <c r="V814" s="46">
        <v>1.47</v>
      </c>
      <c r="W814" s="46">
        <v>1.98</v>
      </c>
      <c r="X814" s="46">
        <v>7.87</v>
      </c>
      <c r="Y814" s="46">
        <v>10.029999999999999</v>
      </c>
      <c r="Z814" s="46">
        <v>4.26</v>
      </c>
      <c r="AA814" s="46">
        <v>8.69</v>
      </c>
      <c r="AB814" s="46">
        <v>3.99</v>
      </c>
      <c r="AC814" s="46">
        <v>6.6</v>
      </c>
      <c r="AD814" s="46">
        <v>5.46</v>
      </c>
      <c r="AE814" s="46">
        <v>1.28</v>
      </c>
      <c r="AF814" s="46">
        <v>10.45</v>
      </c>
      <c r="AG814" s="46">
        <v>9.7799999999999994</v>
      </c>
      <c r="AH814" s="284">
        <f t="shared" ref="AH814:AH821" si="195">+IF(AH$725,C814)</f>
        <v>7.44</v>
      </c>
      <c r="AI814" s="284">
        <f t="shared" si="165"/>
        <v>3.95</v>
      </c>
      <c r="AJ814" s="284">
        <f t="shared" si="166"/>
        <v>4.45</v>
      </c>
      <c r="AK814" s="284">
        <f t="shared" si="167"/>
        <v>8.43</v>
      </c>
      <c r="AL814" s="284">
        <f t="shared" si="168"/>
        <v>6.07</v>
      </c>
      <c r="AM814" s="284">
        <f t="shared" si="169"/>
        <v>1.73</v>
      </c>
      <c r="AN814" s="284">
        <f t="shared" si="170"/>
        <v>1.84</v>
      </c>
      <c r="AO814" s="284">
        <f t="shared" si="171"/>
        <v>7.26</v>
      </c>
      <c r="AP814" s="284">
        <f t="shared" si="172"/>
        <v>0.55000000000000004</v>
      </c>
      <c r="AQ814" s="284">
        <f t="shared" si="173"/>
        <v>0.1</v>
      </c>
      <c r="AR814" s="284">
        <f t="shared" si="174"/>
        <v>1.2</v>
      </c>
      <c r="AS814" s="284">
        <f t="shared" si="175"/>
        <v>9.14</v>
      </c>
      <c r="AT814" s="284">
        <f t="shared" si="176"/>
        <v>2.29</v>
      </c>
      <c r="AU814" s="284">
        <f t="shared" si="177"/>
        <v>2.95</v>
      </c>
      <c r="AV814" s="284">
        <f t="shared" si="178"/>
        <v>1.08</v>
      </c>
      <c r="AW814" s="284">
        <f t="shared" si="179"/>
        <v>6.12</v>
      </c>
      <c r="AX814" s="284">
        <f t="shared" si="180"/>
        <v>1.4</v>
      </c>
      <c r="AY814" s="284">
        <f t="shared" si="181"/>
        <v>8.7100000000000009</v>
      </c>
      <c r="AZ814" s="284">
        <f t="shared" si="182"/>
        <v>2.65</v>
      </c>
      <c r="BA814" s="284">
        <f t="shared" si="183"/>
        <v>1.47</v>
      </c>
      <c r="BB814" s="284">
        <f t="shared" si="184"/>
        <v>1.98</v>
      </c>
      <c r="BC814" s="284">
        <f t="shared" si="185"/>
        <v>7.87</v>
      </c>
      <c r="BD814" s="284">
        <f t="shared" si="186"/>
        <v>10.029999999999999</v>
      </c>
      <c r="BE814" s="284">
        <f t="shared" si="187"/>
        <v>4.26</v>
      </c>
      <c r="BF814" s="284">
        <f t="shared" si="188"/>
        <v>8.69</v>
      </c>
      <c r="BG814" s="284">
        <f t="shared" si="189"/>
        <v>3.99</v>
      </c>
      <c r="BH814" s="284">
        <f t="shared" si="190"/>
        <v>6.6</v>
      </c>
      <c r="BI814" s="284">
        <f t="shared" si="191"/>
        <v>5.46</v>
      </c>
      <c r="BJ814" s="284">
        <f t="shared" si="192"/>
        <v>1.28</v>
      </c>
      <c r="BK814" s="284">
        <f t="shared" si="193"/>
        <v>10.45</v>
      </c>
      <c r="BL814" s="284">
        <f t="shared" si="194"/>
        <v>9.7799999999999994</v>
      </c>
    </row>
    <row r="815" spans="2:64">
      <c r="B815" s="53">
        <v>41347.937499999782</v>
      </c>
      <c r="C815" s="46">
        <v>6.86</v>
      </c>
      <c r="D815" s="46">
        <v>4.0599999999999996</v>
      </c>
      <c r="E815" s="46">
        <v>4.47</v>
      </c>
      <c r="F815" s="46">
        <v>8.51</v>
      </c>
      <c r="G815" s="46">
        <v>6.68</v>
      </c>
      <c r="H815" s="46">
        <v>1.48</v>
      </c>
      <c r="I815" s="46">
        <v>1.87</v>
      </c>
      <c r="J815" s="46">
        <v>7.75</v>
      </c>
      <c r="K815" s="46">
        <v>0.53</v>
      </c>
      <c r="L815" s="46">
        <v>0.1</v>
      </c>
      <c r="M815" s="46">
        <v>1.19</v>
      </c>
      <c r="N815" s="46">
        <v>8.8000000000000007</v>
      </c>
      <c r="O815" s="46">
        <v>2.17</v>
      </c>
      <c r="P815" s="46">
        <v>2.92</v>
      </c>
      <c r="Q815" s="46">
        <v>1.0900000000000001</v>
      </c>
      <c r="R815" s="46">
        <v>5.37</v>
      </c>
      <c r="S815" s="46">
        <v>1.05</v>
      </c>
      <c r="T815" s="46">
        <v>8.6199999999999992</v>
      </c>
      <c r="U815" s="46">
        <v>2.56</v>
      </c>
      <c r="V815" s="46">
        <v>1.47</v>
      </c>
      <c r="W815" s="46">
        <v>3.45</v>
      </c>
      <c r="X815" s="46">
        <v>7.24</v>
      </c>
      <c r="Y815" s="46">
        <v>10.029999999999999</v>
      </c>
      <c r="Z815" s="46">
        <v>4.37</v>
      </c>
      <c r="AA815" s="46">
        <v>8.76</v>
      </c>
      <c r="AB815" s="46">
        <v>4.16</v>
      </c>
      <c r="AC815" s="46">
        <v>6.4</v>
      </c>
      <c r="AD815" s="46">
        <v>5.29</v>
      </c>
      <c r="AE815" s="46">
        <v>1.1399999999999999</v>
      </c>
      <c r="AF815" s="46">
        <v>9.33</v>
      </c>
      <c r="AG815" s="46">
        <v>9.76</v>
      </c>
      <c r="AH815" s="284">
        <f t="shared" si="195"/>
        <v>6.86</v>
      </c>
      <c r="AI815" s="284">
        <f t="shared" si="165"/>
        <v>4.0599999999999996</v>
      </c>
      <c r="AJ815" s="284">
        <f t="shared" si="166"/>
        <v>4.47</v>
      </c>
      <c r="AK815" s="284">
        <f t="shared" si="167"/>
        <v>8.51</v>
      </c>
      <c r="AL815" s="284">
        <f t="shared" si="168"/>
        <v>6.68</v>
      </c>
      <c r="AM815" s="284">
        <f t="shared" si="169"/>
        <v>1.48</v>
      </c>
      <c r="AN815" s="284">
        <f t="shared" si="170"/>
        <v>1.87</v>
      </c>
      <c r="AO815" s="284">
        <f t="shared" si="171"/>
        <v>7.75</v>
      </c>
      <c r="AP815" s="284">
        <f t="shared" si="172"/>
        <v>0.53</v>
      </c>
      <c r="AQ815" s="284">
        <f t="shared" si="173"/>
        <v>0.1</v>
      </c>
      <c r="AR815" s="284">
        <f t="shared" si="174"/>
        <v>1.19</v>
      </c>
      <c r="AS815" s="284">
        <f t="shared" si="175"/>
        <v>8.8000000000000007</v>
      </c>
      <c r="AT815" s="284">
        <f t="shared" si="176"/>
        <v>2.17</v>
      </c>
      <c r="AU815" s="284">
        <f t="shared" si="177"/>
        <v>2.92</v>
      </c>
      <c r="AV815" s="284">
        <f t="shared" si="178"/>
        <v>1.0900000000000001</v>
      </c>
      <c r="AW815" s="284">
        <f t="shared" si="179"/>
        <v>5.37</v>
      </c>
      <c r="AX815" s="284">
        <f t="shared" si="180"/>
        <v>1.05</v>
      </c>
      <c r="AY815" s="284">
        <f t="shared" si="181"/>
        <v>8.6199999999999992</v>
      </c>
      <c r="AZ815" s="284">
        <f t="shared" si="182"/>
        <v>2.56</v>
      </c>
      <c r="BA815" s="284">
        <f t="shared" si="183"/>
        <v>1.47</v>
      </c>
      <c r="BB815" s="284">
        <f t="shared" si="184"/>
        <v>3.45</v>
      </c>
      <c r="BC815" s="284">
        <f t="shared" si="185"/>
        <v>7.24</v>
      </c>
      <c r="BD815" s="284">
        <f t="shared" si="186"/>
        <v>10.029999999999999</v>
      </c>
      <c r="BE815" s="284">
        <f t="shared" si="187"/>
        <v>4.37</v>
      </c>
      <c r="BF815" s="284">
        <f t="shared" si="188"/>
        <v>8.76</v>
      </c>
      <c r="BG815" s="284">
        <f t="shared" si="189"/>
        <v>4.16</v>
      </c>
      <c r="BH815" s="284">
        <f t="shared" si="190"/>
        <v>6.4</v>
      </c>
      <c r="BI815" s="284">
        <f t="shared" si="191"/>
        <v>5.29</v>
      </c>
      <c r="BJ815" s="284">
        <f t="shared" si="192"/>
        <v>1.1399999999999999</v>
      </c>
      <c r="BK815" s="284">
        <f t="shared" si="193"/>
        <v>9.33</v>
      </c>
      <c r="BL815" s="284">
        <f t="shared" si="194"/>
        <v>9.76</v>
      </c>
    </row>
    <row r="816" spans="2:64">
      <c r="B816" s="53">
        <v>41347.947916666446</v>
      </c>
      <c r="C816" s="46">
        <v>6.18</v>
      </c>
      <c r="D816" s="46">
        <v>4.1100000000000003</v>
      </c>
      <c r="E816" s="46">
        <v>4.3600000000000003</v>
      </c>
      <c r="F816" s="46">
        <v>8.77</v>
      </c>
      <c r="G816" s="46">
        <v>6.32</v>
      </c>
      <c r="H816" s="46">
        <v>1.76</v>
      </c>
      <c r="I816" s="46">
        <v>1.85</v>
      </c>
      <c r="J816" s="46">
        <v>8.2899999999999991</v>
      </c>
      <c r="K816" s="46">
        <v>0.53</v>
      </c>
      <c r="L816" s="46">
        <v>0.1</v>
      </c>
      <c r="M816" s="46">
        <v>1.19</v>
      </c>
      <c r="N816" s="46">
        <v>8.61</v>
      </c>
      <c r="O816" s="46">
        <v>2.0299999999999998</v>
      </c>
      <c r="P816" s="46">
        <v>2.79</v>
      </c>
      <c r="Q816" s="46">
        <v>1.25</v>
      </c>
      <c r="R816" s="46">
        <v>4.67</v>
      </c>
      <c r="S816" s="46">
        <v>1.01</v>
      </c>
      <c r="T816" s="46">
        <v>8.61</v>
      </c>
      <c r="U816" s="46">
        <v>2.63</v>
      </c>
      <c r="V816" s="46">
        <v>1.48</v>
      </c>
      <c r="W816" s="46">
        <v>5.32</v>
      </c>
      <c r="X816" s="46">
        <v>6.73</v>
      </c>
      <c r="Y816" s="46">
        <v>10.06</v>
      </c>
      <c r="Z816" s="46">
        <v>4.3600000000000003</v>
      </c>
      <c r="AA816" s="46">
        <v>8.73</v>
      </c>
      <c r="AB816" s="46">
        <v>4.32</v>
      </c>
      <c r="AC816" s="46">
        <v>5.96</v>
      </c>
      <c r="AD816" s="46">
        <v>4.9000000000000004</v>
      </c>
      <c r="AE816" s="46">
        <v>1.06</v>
      </c>
      <c r="AF816" s="46">
        <v>7.41</v>
      </c>
      <c r="AG816" s="46">
        <v>9.86</v>
      </c>
      <c r="AH816" s="284">
        <f t="shared" si="195"/>
        <v>6.18</v>
      </c>
      <c r="AI816" s="284">
        <f t="shared" si="165"/>
        <v>4.1100000000000003</v>
      </c>
      <c r="AJ816" s="284">
        <f t="shared" si="166"/>
        <v>4.3600000000000003</v>
      </c>
      <c r="AK816" s="284">
        <f t="shared" si="167"/>
        <v>8.77</v>
      </c>
      <c r="AL816" s="284">
        <f t="shared" si="168"/>
        <v>6.32</v>
      </c>
      <c r="AM816" s="284">
        <f t="shared" si="169"/>
        <v>1.76</v>
      </c>
      <c r="AN816" s="284">
        <f t="shared" si="170"/>
        <v>1.85</v>
      </c>
      <c r="AO816" s="284">
        <f t="shared" si="171"/>
        <v>8.2899999999999991</v>
      </c>
      <c r="AP816" s="284">
        <f t="shared" si="172"/>
        <v>0.53</v>
      </c>
      <c r="AQ816" s="284">
        <f t="shared" si="173"/>
        <v>0.1</v>
      </c>
      <c r="AR816" s="284">
        <f t="shared" si="174"/>
        <v>1.19</v>
      </c>
      <c r="AS816" s="284">
        <f t="shared" si="175"/>
        <v>8.61</v>
      </c>
      <c r="AT816" s="284">
        <f t="shared" si="176"/>
        <v>2.0299999999999998</v>
      </c>
      <c r="AU816" s="284">
        <f t="shared" si="177"/>
        <v>2.79</v>
      </c>
      <c r="AV816" s="284">
        <f t="shared" si="178"/>
        <v>1.25</v>
      </c>
      <c r="AW816" s="284">
        <f t="shared" si="179"/>
        <v>4.67</v>
      </c>
      <c r="AX816" s="284">
        <f t="shared" si="180"/>
        <v>1.01</v>
      </c>
      <c r="AY816" s="284">
        <f t="shared" si="181"/>
        <v>8.61</v>
      </c>
      <c r="AZ816" s="284">
        <f t="shared" si="182"/>
        <v>2.63</v>
      </c>
      <c r="BA816" s="284">
        <f t="shared" si="183"/>
        <v>1.48</v>
      </c>
      <c r="BB816" s="284">
        <f t="shared" si="184"/>
        <v>5.32</v>
      </c>
      <c r="BC816" s="284">
        <f t="shared" si="185"/>
        <v>6.73</v>
      </c>
      <c r="BD816" s="284">
        <f t="shared" si="186"/>
        <v>10.06</v>
      </c>
      <c r="BE816" s="284">
        <f t="shared" si="187"/>
        <v>4.3600000000000003</v>
      </c>
      <c r="BF816" s="284">
        <f t="shared" si="188"/>
        <v>8.73</v>
      </c>
      <c r="BG816" s="284">
        <f t="shared" si="189"/>
        <v>4.32</v>
      </c>
      <c r="BH816" s="284">
        <f t="shared" si="190"/>
        <v>5.96</v>
      </c>
      <c r="BI816" s="284">
        <f t="shared" si="191"/>
        <v>4.9000000000000004</v>
      </c>
      <c r="BJ816" s="284">
        <f t="shared" si="192"/>
        <v>1.06</v>
      </c>
      <c r="BK816" s="284">
        <f t="shared" si="193"/>
        <v>7.41</v>
      </c>
      <c r="BL816" s="284">
        <f t="shared" si="194"/>
        <v>9.86</v>
      </c>
    </row>
    <row r="817" spans="2:64">
      <c r="B817" s="53">
        <v>41347.95833333311</v>
      </c>
      <c r="C817" s="46">
        <v>5.8</v>
      </c>
      <c r="D817" s="46">
        <v>4.1399999999999997</v>
      </c>
      <c r="E817" s="46">
        <v>4.3499999999999996</v>
      </c>
      <c r="F817" s="46">
        <v>8.6199999999999992</v>
      </c>
      <c r="G817" s="46">
        <v>5.77</v>
      </c>
      <c r="H817" s="46">
        <v>3.22</v>
      </c>
      <c r="I817" s="46">
        <v>1.87</v>
      </c>
      <c r="J817" s="46">
        <v>8.81</v>
      </c>
      <c r="K817" s="46">
        <v>0.52</v>
      </c>
      <c r="L817" s="46">
        <v>0.1</v>
      </c>
      <c r="M817" s="46">
        <v>1.18</v>
      </c>
      <c r="N817" s="46">
        <v>8.36</v>
      </c>
      <c r="O817" s="46">
        <v>1.83</v>
      </c>
      <c r="P817" s="46">
        <v>2.64</v>
      </c>
      <c r="Q817" s="46">
        <v>1.1599999999999999</v>
      </c>
      <c r="R817" s="46">
        <v>4.16</v>
      </c>
      <c r="S817" s="46">
        <v>1.1200000000000001</v>
      </c>
      <c r="T817" s="46">
        <v>8.52</v>
      </c>
      <c r="U817" s="46">
        <v>2.71</v>
      </c>
      <c r="V817" s="46">
        <v>1.47</v>
      </c>
      <c r="W817" s="46">
        <v>5.34</v>
      </c>
      <c r="X817" s="46">
        <v>5.79</v>
      </c>
      <c r="Y817" s="46">
        <v>10.07</v>
      </c>
      <c r="Z817" s="46">
        <v>4.5</v>
      </c>
      <c r="AA817" s="46">
        <v>8.81</v>
      </c>
      <c r="AB817" s="46">
        <v>4.49</v>
      </c>
      <c r="AC817" s="46">
        <v>5.7</v>
      </c>
      <c r="AD817" s="46">
        <v>4.6500000000000004</v>
      </c>
      <c r="AE817" s="46">
        <v>1.04</v>
      </c>
      <c r="AF817" s="46">
        <v>5.92</v>
      </c>
      <c r="AG817" s="46">
        <v>9.94</v>
      </c>
      <c r="AH817" s="284">
        <f t="shared" si="195"/>
        <v>5.8</v>
      </c>
      <c r="AI817" s="284">
        <f t="shared" si="165"/>
        <v>4.1399999999999997</v>
      </c>
      <c r="AJ817" s="284">
        <f t="shared" si="166"/>
        <v>4.3499999999999996</v>
      </c>
      <c r="AK817" s="284">
        <f t="shared" si="167"/>
        <v>8.6199999999999992</v>
      </c>
      <c r="AL817" s="284">
        <f t="shared" si="168"/>
        <v>5.77</v>
      </c>
      <c r="AM817" s="284">
        <f t="shared" si="169"/>
        <v>3.22</v>
      </c>
      <c r="AN817" s="284">
        <f t="shared" si="170"/>
        <v>1.87</v>
      </c>
      <c r="AO817" s="284">
        <f t="shared" si="171"/>
        <v>8.81</v>
      </c>
      <c r="AP817" s="284">
        <f t="shared" si="172"/>
        <v>0.52</v>
      </c>
      <c r="AQ817" s="284">
        <f t="shared" si="173"/>
        <v>0.1</v>
      </c>
      <c r="AR817" s="284">
        <f t="shared" si="174"/>
        <v>1.18</v>
      </c>
      <c r="AS817" s="284">
        <f t="shared" si="175"/>
        <v>8.36</v>
      </c>
      <c r="AT817" s="284">
        <f t="shared" si="176"/>
        <v>1.83</v>
      </c>
      <c r="AU817" s="284">
        <f t="shared" si="177"/>
        <v>2.64</v>
      </c>
      <c r="AV817" s="284">
        <f t="shared" si="178"/>
        <v>1.1599999999999999</v>
      </c>
      <c r="AW817" s="284">
        <f t="shared" si="179"/>
        <v>4.16</v>
      </c>
      <c r="AX817" s="284">
        <f t="shared" si="180"/>
        <v>1.1200000000000001</v>
      </c>
      <c r="AY817" s="284">
        <f t="shared" si="181"/>
        <v>8.52</v>
      </c>
      <c r="AZ817" s="284">
        <f t="shared" si="182"/>
        <v>2.71</v>
      </c>
      <c r="BA817" s="284">
        <f t="shared" si="183"/>
        <v>1.47</v>
      </c>
      <c r="BB817" s="284">
        <f t="shared" si="184"/>
        <v>5.34</v>
      </c>
      <c r="BC817" s="284">
        <f t="shared" si="185"/>
        <v>5.79</v>
      </c>
      <c r="BD817" s="284">
        <f t="shared" si="186"/>
        <v>10.07</v>
      </c>
      <c r="BE817" s="284">
        <f t="shared" si="187"/>
        <v>4.5</v>
      </c>
      <c r="BF817" s="284">
        <f t="shared" si="188"/>
        <v>8.81</v>
      </c>
      <c r="BG817" s="284">
        <f t="shared" si="189"/>
        <v>4.49</v>
      </c>
      <c r="BH817" s="284">
        <f t="shared" si="190"/>
        <v>5.7</v>
      </c>
      <c r="BI817" s="284">
        <f t="shared" si="191"/>
        <v>4.6500000000000004</v>
      </c>
      <c r="BJ817" s="284">
        <f t="shared" si="192"/>
        <v>1.04</v>
      </c>
      <c r="BK817" s="284">
        <f t="shared" si="193"/>
        <v>5.92</v>
      </c>
      <c r="BL817" s="284">
        <f t="shared" si="194"/>
        <v>9.94</v>
      </c>
    </row>
    <row r="818" spans="2:64">
      <c r="B818" s="53">
        <v>41347.968749999774</v>
      </c>
      <c r="C818" s="46">
        <v>4.9800000000000004</v>
      </c>
      <c r="D818" s="46">
        <v>4.22</v>
      </c>
      <c r="E818" s="46">
        <v>4.3099999999999996</v>
      </c>
      <c r="F818" s="46">
        <v>8.5399999999999991</v>
      </c>
      <c r="G818" s="46">
        <v>5.95</v>
      </c>
      <c r="H818" s="46">
        <v>3.74</v>
      </c>
      <c r="I818" s="46">
        <v>1.89</v>
      </c>
      <c r="J818" s="46">
        <v>9.2200000000000006</v>
      </c>
      <c r="K818" s="46">
        <v>0.51</v>
      </c>
      <c r="L818" s="46">
        <v>0.1</v>
      </c>
      <c r="M818" s="46">
        <v>1.18</v>
      </c>
      <c r="N818" s="46">
        <v>8.07</v>
      </c>
      <c r="O818" s="46">
        <v>1.67</v>
      </c>
      <c r="P818" s="46">
        <v>2.48</v>
      </c>
      <c r="Q818" s="46">
        <v>1.0900000000000001</v>
      </c>
      <c r="R818" s="46">
        <v>3.76</v>
      </c>
      <c r="S818" s="46">
        <v>1.08</v>
      </c>
      <c r="T818" s="46">
        <v>8.58</v>
      </c>
      <c r="U818" s="46">
        <v>2.72</v>
      </c>
      <c r="V818" s="46">
        <v>1.43</v>
      </c>
      <c r="W818" s="46">
        <v>2.2799999999999998</v>
      </c>
      <c r="X818" s="46">
        <v>5.0999999999999996</v>
      </c>
      <c r="Y818" s="46">
        <v>10.050000000000001</v>
      </c>
      <c r="Z818" s="46">
        <v>4.53</v>
      </c>
      <c r="AA818" s="46">
        <v>8.84</v>
      </c>
      <c r="AB818" s="46">
        <v>4.45</v>
      </c>
      <c r="AC818" s="46">
        <v>5.39</v>
      </c>
      <c r="AD818" s="46">
        <v>4.75</v>
      </c>
      <c r="AE818" s="46">
        <v>0.97</v>
      </c>
      <c r="AF818" s="46">
        <v>3.87</v>
      </c>
      <c r="AG818" s="46">
        <v>10</v>
      </c>
      <c r="AH818" s="284">
        <f t="shared" si="195"/>
        <v>4.9800000000000004</v>
      </c>
      <c r="AI818" s="284">
        <f t="shared" si="165"/>
        <v>4.22</v>
      </c>
      <c r="AJ818" s="284">
        <f t="shared" si="166"/>
        <v>4.3099999999999996</v>
      </c>
      <c r="AK818" s="284">
        <f t="shared" si="167"/>
        <v>8.5399999999999991</v>
      </c>
      <c r="AL818" s="284">
        <f t="shared" si="168"/>
        <v>5.95</v>
      </c>
      <c r="AM818" s="284">
        <f t="shared" si="169"/>
        <v>3.74</v>
      </c>
      <c r="AN818" s="284">
        <f t="shared" si="170"/>
        <v>1.89</v>
      </c>
      <c r="AO818" s="284">
        <f t="shared" si="171"/>
        <v>9.2200000000000006</v>
      </c>
      <c r="AP818" s="284">
        <f t="shared" si="172"/>
        <v>0.51</v>
      </c>
      <c r="AQ818" s="284">
        <f t="shared" si="173"/>
        <v>0.1</v>
      </c>
      <c r="AR818" s="284">
        <f t="shared" si="174"/>
        <v>1.18</v>
      </c>
      <c r="AS818" s="284">
        <f t="shared" si="175"/>
        <v>8.07</v>
      </c>
      <c r="AT818" s="284">
        <f t="shared" si="176"/>
        <v>1.67</v>
      </c>
      <c r="AU818" s="284">
        <f t="shared" si="177"/>
        <v>2.48</v>
      </c>
      <c r="AV818" s="284">
        <f t="shared" si="178"/>
        <v>1.0900000000000001</v>
      </c>
      <c r="AW818" s="284">
        <f t="shared" si="179"/>
        <v>3.76</v>
      </c>
      <c r="AX818" s="284">
        <f t="shared" si="180"/>
        <v>1.08</v>
      </c>
      <c r="AY818" s="284">
        <f t="shared" si="181"/>
        <v>8.58</v>
      </c>
      <c r="AZ818" s="284">
        <f t="shared" si="182"/>
        <v>2.72</v>
      </c>
      <c r="BA818" s="284">
        <f t="shared" si="183"/>
        <v>1.43</v>
      </c>
      <c r="BB818" s="284">
        <f t="shared" si="184"/>
        <v>2.2799999999999998</v>
      </c>
      <c r="BC818" s="284">
        <f t="shared" si="185"/>
        <v>5.0999999999999996</v>
      </c>
      <c r="BD818" s="284">
        <f t="shared" si="186"/>
        <v>10.050000000000001</v>
      </c>
      <c r="BE818" s="284">
        <f t="shared" si="187"/>
        <v>4.53</v>
      </c>
      <c r="BF818" s="284">
        <f t="shared" si="188"/>
        <v>8.84</v>
      </c>
      <c r="BG818" s="284">
        <f t="shared" si="189"/>
        <v>4.45</v>
      </c>
      <c r="BH818" s="284">
        <f t="shared" si="190"/>
        <v>5.39</v>
      </c>
      <c r="BI818" s="284">
        <f t="shared" si="191"/>
        <v>4.75</v>
      </c>
      <c r="BJ818" s="284">
        <f t="shared" si="192"/>
        <v>0.97</v>
      </c>
      <c r="BK818" s="284">
        <f t="shared" si="193"/>
        <v>3.87</v>
      </c>
      <c r="BL818" s="284">
        <f t="shared" si="194"/>
        <v>10</v>
      </c>
    </row>
    <row r="819" spans="2:64">
      <c r="B819" s="53">
        <v>41347.979166666439</v>
      </c>
      <c r="C819" s="46">
        <v>4.2699999999999996</v>
      </c>
      <c r="D819" s="46">
        <v>4.1900000000000004</v>
      </c>
      <c r="E819" s="46">
        <v>4.4000000000000004</v>
      </c>
      <c r="F819" s="46">
        <v>8.74</v>
      </c>
      <c r="G819" s="46">
        <v>5.94</v>
      </c>
      <c r="H819" s="46">
        <v>3.96</v>
      </c>
      <c r="I819" s="46">
        <v>1.86</v>
      </c>
      <c r="J819" s="46">
        <v>9.3699999999999992</v>
      </c>
      <c r="K819" s="46">
        <v>0.48</v>
      </c>
      <c r="L819" s="46">
        <v>0.1</v>
      </c>
      <c r="M819" s="46">
        <v>1.2</v>
      </c>
      <c r="N819" s="46">
        <v>7.84</v>
      </c>
      <c r="O819" s="46">
        <v>1.47</v>
      </c>
      <c r="P819" s="46">
        <v>2.4700000000000002</v>
      </c>
      <c r="Q819" s="46">
        <v>1.1499999999999999</v>
      </c>
      <c r="R819" s="46">
        <v>3.29</v>
      </c>
      <c r="S819" s="46">
        <v>0.74</v>
      </c>
      <c r="T819" s="46">
        <v>8.68</v>
      </c>
      <c r="U819" s="46">
        <v>9.0399999999999991</v>
      </c>
      <c r="V819" s="46">
        <v>1.43</v>
      </c>
      <c r="W819" s="46">
        <v>2.02</v>
      </c>
      <c r="X819" s="46">
        <v>4.71</v>
      </c>
      <c r="Y819" s="46">
        <v>10.01</v>
      </c>
      <c r="Z819" s="46">
        <v>4.46</v>
      </c>
      <c r="AA819" s="46">
        <v>8.9700000000000006</v>
      </c>
      <c r="AB819" s="46">
        <v>4.3899999999999997</v>
      </c>
      <c r="AC819" s="46">
        <v>4.38</v>
      </c>
      <c r="AD819" s="46">
        <v>5.0199999999999996</v>
      </c>
      <c r="AE819" s="46">
        <v>0.85</v>
      </c>
      <c r="AF819" s="46">
        <v>2.12</v>
      </c>
      <c r="AG819" s="46">
        <v>9.93</v>
      </c>
      <c r="AH819" s="284">
        <f t="shared" si="195"/>
        <v>4.2699999999999996</v>
      </c>
      <c r="AI819" s="284">
        <f t="shared" si="165"/>
        <v>4.1900000000000004</v>
      </c>
      <c r="AJ819" s="284">
        <f t="shared" si="166"/>
        <v>4.4000000000000004</v>
      </c>
      <c r="AK819" s="284">
        <f t="shared" si="167"/>
        <v>8.74</v>
      </c>
      <c r="AL819" s="284">
        <f t="shared" si="168"/>
        <v>5.94</v>
      </c>
      <c r="AM819" s="284">
        <f t="shared" si="169"/>
        <v>3.96</v>
      </c>
      <c r="AN819" s="284">
        <f t="shared" si="170"/>
        <v>1.86</v>
      </c>
      <c r="AO819" s="284">
        <f t="shared" si="171"/>
        <v>9.3699999999999992</v>
      </c>
      <c r="AP819" s="284">
        <f t="shared" si="172"/>
        <v>0.48</v>
      </c>
      <c r="AQ819" s="284">
        <f t="shared" si="173"/>
        <v>0.1</v>
      </c>
      <c r="AR819" s="284">
        <f t="shared" si="174"/>
        <v>1.2</v>
      </c>
      <c r="AS819" s="284">
        <f t="shared" si="175"/>
        <v>7.84</v>
      </c>
      <c r="AT819" s="284">
        <f t="shared" si="176"/>
        <v>1.47</v>
      </c>
      <c r="AU819" s="284">
        <f t="shared" si="177"/>
        <v>2.4700000000000002</v>
      </c>
      <c r="AV819" s="284">
        <f t="shared" si="178"/>
        <v>1.1499999999999999</v>
      </c>
      <c r="AW819" s="284">
        <f t="shared" si="179"/>
        <v>3.29</v>
      </c>
      <c r="AX819" s="284">
        <f t="shared" si="180"/>
        <v>0.74</v>
      </c>
      <c r="AY819" s="284">
        <f t="shared" si="181"/>
        <v>8.68</v>
      </c>
      <c r="AZ819" s="284">
        <f t="shared" si="182"/>
        <v>9.0399999999999991</v>
      </c>
      <c r="BA819" s="284">
        <f t="shared" si="183"/>
        <v>1.43</v>
      </c>
      <c r="BB819" s="284">
        <f t="shared" si="184"/>
        <v>2.02</v>
      </c>
      <c r="BC819" s="284">
        <f t="shared" si="185"/>
        <v>4.71</v>
      </c>
      <c r="BD819" s="284">
        <f t="shared" si="186"/>
        <v>10.01</v>
      </c>
      <c r="BE819" s="284">
        <f t="shared" si="187"/>
        <v>4.46</v>
      </c>
      <c r="BF819" s="284">
        <f t="shared" si="188"/>
        <v>8.9700000000000006</v>
      </c>
      <c r="BG819" s="284">
        <f t="shared" si="189"/>
        <v>4.3899999999999997</v>
      </c>
      <c r="BH819" s="284">
        <f t="shared" si="190"/>
        <v>4.38</v>
      </c>
      <c r="BI819" s="284">
        <f t="shared" si="191"/>
        <v>5.0199999999999996</v>
      </c>
      <c r="BJ819" s="284">
        <f t="shared" si="192"/>
        <v>0.85</v>
      </c>
      <c r="BK819" s="284">
        <f t="shared" si="193"/>
        <v>2.12</v>
      </c>
      <c r="BL819" s="284">
        <f t="shared" si="194"/>
        <v>9.93</v>
      </c>
    </row>
    <row r="820" spans="2:64">
      <c r="B820" s="53">
        <v>41347.989583333103</v>
      </c>
      <c r="C820" s="46">
        <v>3.44</v>
      </c>
      <c r="D820" s="46">
        <v>4.24</v>
      </c>
      <c r="E820" s="46">
        <v>4.42</v>
      </c>
      <c r="F820" s="46">
        <v>8.0299999999999994</v>
      </c>
      <c r="G820" s="46">
        <v>6.12</v>
      </c>
      <c r="H820" s="46">
        <v>4.59</v>
      </c>
      <c r="I820" s="46">
        <v>1.88</v>
      </c>
      <c r="J820" s="46">
        <v>9.4499999999999993</v>
      </c>
      <c r="K820" s="46">
        <v>0.46</v>
      </c>
      <c r="L820" s="46">
        <v>0.09</v>
      </c>
      <c r="M820" s="46">
        <v>1.17</v>
      </c>
      <c r="N820" s="46">
        <v>7.63</v>
      </c>
      <c r="O820" s="46">
        <v>1.27</v>
      </c>
      <c r="P820" s="46">
        <v>2.62</v>
      </c>
      <c r="Q820" s="46">
        <v>1.22</v>
      </c>
      <c r="R820" s="46">
        <v>2.88</v>
      </c>
      <c r="S820" s="46">
        <v>0.73</v>
      </c>
      <c r="T820" s="46">
        <v>9.0399999999999991</v>
      </c>
      <c r="U820" s="46">
        <v>12.4</v>
      </c>
      <c r="V820" s="46">
        <v>1.43</v>
      </c>
      <c r="W820" s="46">
        <v>2.02</v>
      </c>
      <c r="X820" s="46">
        <v>4.4000000000000004</v>
      </c>
      <c r="Y820" s="46">
        <v>10.029999999999999</v>
      </c>
      <c r="Z820" s="46">
        <v>4.38</v>
      </c>
      <c r="AA820" s="46">
        <v>8.86</v>
      </c>
      <c r="AB820" s="46">
        <v>4.5199999999999996</v>
      </c>
      <c r="AC820" s="46">
        <v>3.78</v>
      </c>
      <c r="AD820" s="46">
        <v>5.03</v>
      </c>
      <c r="AE820" s="46">
        <v>0.81</v>
      </c>
      <c r="AF820" s="46">
        <v>1.99</v>
      </c>
      <c r="AG820" s="46">
        <v>9.8000000000000007</v>
      </c>
      <c r="AH820" s="284">
        <f t="shared" si="195"/>
        <v>3.44</v>
      </c>
      <c r="AI820" s="284">
        <f t="shared" si="165"/>
        <v>4.24</v>
      </c>
      <c r="AJ820" s="284">
        <f t="shared" si="166"/>
        <v>4.42</v>
      </c>
      <c r="AK820" s="284">
        <f t="shared" si="167"/>
        <v>8.0299999999999994</v>
      </c>
      <c r="AL820" s="284">
        <f t="shared" si="168"/>
        <v>6.12</v>
      </c>
      <c r="AM820" s="284">
        <f t="shared" si="169"/>
        <v>4.59</v>
      </c>
      <c r="AN820" s="284">
        <f t="shared" si="170"/>
        <v>1.88</v>
      </c>
      <c r="AO820" s="284">
        <f t="shared" si="171"/>
        <v>9.4499999999999993</v>
      </c>
      <c r="AP820" s="284">
        <f t="shared" si="172"/>
        <v>0.46</v>
      </c>
      <c r="AQ820" s="284">
        <f t="shared" si="173"/>
        <v>0.09</v>
      </c>
      <c r="AR820" s="284">
        <f t="shared" si="174"/>
        <v>1.17</v>
      </c>
      <c r="AS820" s="284">
        <f t="shared" si="175"/>
        <v>7.63</v>
      </c>
      <c r="AT820" s="284">
        <f t="shared" si="176"/>
        <v>1.27</v>
      </c>
      <c r="AU820" s="284">
        <f t="shared" si="177"/>
        <v>2.62</v>
      </c>
      <c r="AV820" s="284">
        <f t="shared" si="178"/>
        <v>1.22</v>
      </c>
      <c r="AW820" s="284">
        <f t="shared" si="179"/>
        <v>2.88</v>
      </c>
      <c r="AX820" s="284">
        <f t="shared" si="180"/>
        <v>0.73</v>
      </c>
      <c r="AY820" s="284">
        <f t="shared" si="181"/>
        <v>9.0399999999999991</v>
      </c>
      <c r="AZ820" s="284">
        <f t="shared" si="182"/>
        <v>12.4</v>
      </c>
      <c r="BA820" s="284">
        <f t="shared" si="183"/>
        <v>1.43</v>
      </c>
      <c r="BB820" s="284">
        <f t="shared" si="184"/>
        <v>2.02</v>
      </c>
      <c r="BC820" s="284">
        <f t="shared" si="185"/>
        <v>4.4000000000000004</v>
      </c>
      <c r="BD820" s="284">
        <f t="shared" si="186"/>
        <v>10.029999999999999</v>
      </c>
      <c r="BE820" s="284">
        <f t="shared" si="187"/>
        <v>4.38</v>
      </c>
      <c r="BF820" s="284">
        <f t="shared" si="188"/>
        <v>8.86</v>
      </c>
      <c r="BG820" s="284">
        <f t="shared" si="189"/>
        <v>4.5199999999999996</v>
      </c>
      <c r="BH820" s="284">
        <f t="shared" si="190"/>
        <v>3.78</v>
      </c>
      <c r="BI820" s="284">
        <f t="shared" si="191"/>
        <v>5.03</v>
      </c>
      <c r="BJ820" s="284">
        <f t="shared" si="192"/>
        <v>0.81</v>
      </c>
      <c r="BK820" s="284">
        <f t="shared" si="193"/>
        <v>1.99</v>
      </c>
      <c r="BL820" s="284">
        <f t="shared" si="194"/>
        <v>9.8000000000000007</v>
      </c>
    </row>
    <row r="821" spans="2:64">
      <c r="B821" s="53">
        <v>41347.999999999767</v>
      </c>
      <c r="C821" s="46">
        <v>3.21</v>
      </c>
      <c r="D821" s="46">
        <v>4.1399999999999997</v>
      </c>
      <c r="E821" s="46">
        <v>4.32</v>
      </c>
      <c r="F821" s="46">
        <v>8.36</v>
      </c>
      <c r="G821" s="46">
        <v>6.39</v>
      </c>
      <c r="H821" s="46">
        <v>5.01</v>
      </c>
      <c r="I821" s="46">
        <v>1.91</v>
      </c>
      <c r="J821" s="46">
        <v>9.5500000000000007</v>
      </c>
      <c r="K821" s="46">
        <v>0.47</v>
      </c>
      <c r="L821" s="46">
        <v>0.1</v>
      </c>
      <c r="M821" s="46">
        <v>1.17</v>
      </c>
      <c r="N821" s="46">
        <v>7.59</v>
      </c>
      <c r="O821" s="46">
        <v>1.2</v>
      </c>
      <c r="P821" s="46">
        <v>2.69</v>
      </c>
      <c r="Q821" s="46">
        <v>1.0900000000000001</v>
      </c>
      <c r="R821" s="46">
        <v>2.68</v>
      </c>
      <c r="S821" s="46">
        <v>0.76</v>
      </c>
      <c r="T821" s="46">
        <v>8.7799999999999994</v>
      </c>
      <c r="U821" s="46">
        <v>11.72</v>
      </c>
      <c r="V821" s="46">
        <v>1.43</v>
      </c>
      <c r="W821" s="46">
        <v>2.02</v>
      </c>
      <c r="X821" s="46">
        <v>4.1900000000000004</v>
      </c>
      <c r="Y821" s="46">
        <v>10.01</v>
      </c>
      <c r="Z821" s="46">
        <v>4.3099999999999996</v>
      </c>
      <c r="AA821" s="46">
        <v>8.8000000000000007</v>
      </c>
      <c r="AB821" s="46">
        <v>4.7300000000000004</v>
      </c>
      <c r="AC821" s="46">
        <v>3.44</v>
      </c>
      <c r="AD821" s="46">
        <v>4.91</v>
      </c>
      <c r="AE821" s="46">
        <v>0.79</v>
      </c>
      <c r="AF821" s="46">
        <v>1.7</v>
      </c>
      <c r="AG821" s="46">
        <v>9.73</v>
      </c>
      <c r="AH821" s="284">
        <f t="shared" si="195"/>
        <v>3.21</v>
      </c>
      <c r="AI821" s="284">
        <f t="shared" si="165"/>
        <v>4.1399999999999997</v>
      </c>
      <c r="AJ821" s="284">
        <f t="shared" si="166"/>
        <v>4.32</v>
      </c>
      <c r="AK821" s="284">
        <f t="shared" si="167"/>
        <v>8.36</v>
      </c>
      <c r="AL821" s="284">
        <f t="shared" si="168"/>
        <v>6.39</v>
      </c>
      <c r="AM821" s="284">
        <f t="shared" si="169"/>
        <v>5.01</v>
      </c>
      <c r="AN821" s="284">
        <f t="shared" si="170"/>
        <v>1.91</v>
      </c>
      <c r="AO821" s="284">
        <f t="shared" si="171"/>
        <v>9.5500000000000007</v>
      </c>
      <c r="AP821" s="284">
        <f t="shared" si="172"/>
        <v>0.47</v>
      </c>
      <c r="AQ821" s="284">
        <f t="shared" si="173"/>
        <v>0.1</v>
      </c>
      <c r="AR821" s="284">
        <f t="shared" si="174"/>
        <v>1.17</v>
      </c>
      <c r="AS821" s="284">
        <f t="shared" si="175"/>
        <v>7.59</v>
      </c>
      <c r="AT821" s="284">
        <f t="shared" si="176"/>
        <v>1.2</v>
      </c>
      <c r="AU821" s="284">
        <f t="shared" si="177"/>
        <v>2.69</v>
      </c>
      <c r="AV821" s="284">
        <f t="shared" si="178"/>
        <v>1.0900000000000001</v>
      </c>
      <c r="AW821" s="284">
        <f t="shared" si="179"/>
        <v>2.68</v>
      </c>
      <c r="AX821" s="284">
        <f t="shared" si="180"/>
        <v>0.76</v>
      </c>
      <c r="AY821" s="284">
        <f t="shared" si="181"/>
        <v>8.7799999999999994</v>
      </c>
      <c r="AZ821" s="284">
        <f t="shared" si="182"/>
        <v>11.72</v>
      </c>
      <c r="BA821" s="284">
        <f t="shared" si="183"/>
        <v>1.43</v>
      </c>
      <c r="BB821" s="284">
        <f t="shared" si="184"/>
        <v>2.02</v>
      </c>
      <c r="BC821" s="284">
        <f t="shared" si="185"/>
        <v>4.1900000000000004</v>
      </c>
      <c r="BD821" s="284">
        <f t="shared" si="186"/>
        <v>10.01</v>
      </c>
      <c r="BE821" s="284">
        <f t="shared" si="187"/>
        <v>4.3099999999999996</v>
      </c>
      <c r="BF821" s="284">
        <f t="shared" si="188"/>
        <v>8.8000000000000007</v>
      </c>
      <c r="BG821" s="284">
        <f t="shared" si="189"/>
        <v>4.7300000000000004</v>
      </c>
      <c r="BH821" s="284">
        <f t="shared" si="190"/>
        <v>3.44</v>
      </c>
      <c r="BI821" s="284">
        <f t="shared" si="191"/>
        <v>4.91</v>
      </c>
      <c r="BJ821" s="284">
        <f t="shared" si="192"/>
        <v>0.79</v>
      </c>
      <c r="BK821" s="284">
        <f t="shared" si="193"/>
        <v>1.7</v>
      </c>
      <c r="BL821" s="284">
        <f t="shared" si="194"/>
        <v>9.73</v>
      </c>
    </row>
  </sheetData>
  <phoneticPr fontId="8" type="noConversion"/>
  <pageMargins left="0.7" right="0.7" top="0.75" bottom="0.75" header="0.3" footer="0.3"/>
  <pageSetup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34</vt:i4>
      </vt:variant>
      <vt:variant>
        <vt:lpstr>Rangos con nombre</vt:lpstr>
      </vt:variant>
      <vt:variant>
        <vt:i4>2</vt:i4>
      </vt:variant>
    </vt:vector>
  </HeadingPairs>
  <TitlesOfParts>
    <vt:vector size="36" baseType="lpstr">
      <vt:lpstr>Índice</vt:lpstr>
      <vt:lpstr>C1</vt:lpstr>
      <vt:lpstr>C2</vt:lpstr>
      <vt:lpstr>C3</vt:lpstr>
      <vt:lpstr>C4</vt:lpstr>
      <vt:lpstr>C5</vt:lpstr>
      <vt:lpstr>C6</vt:lpstr>
      <vt:lpstr>C7</vt:lpstr>
      <vt:lpstr>C8</vt:lpstr>
      <vt:lpstr>C9</vt:lpstr>
      <vt:lpstr>C10</vt:lpstr>
      <vt:lpstr>C11</vt:lpstr>
      <vt:lpstr>C12</vt:lpstr>
      <vt:lpstr>C13</vt:lpstr>
      <vt:lpstr>C14</vt:lpstr>
      <vt:lpstr>C15</vt:lpstr>
      <vt:lpstr>C16</vt:lpstr>
      <vt:lpstr>C17</vt:lpstr>
      <vt:lpstr>C18</vt:lpstr>
      <vt:lpstr>C19</vt:lpstr>
      <vt:lpstr>C20</vt:lpstr>
      <vt:lpstr>C21</vt:lpstr>
      <vt:lpstr>G1</vt:lpstr>
      <vt:lpstr>G2</vt:lpstr>
      <vt:lpstr>G3</vt:lpstr>
      <vt:lpstr>G4</vt:lpstr>
      <vt:lpstr>G5</vt:lpstr>
      <vt:lpstr>G6</vt:lpstr>
      <vt:lpstr>G7</vt:lpstr>
      <vt:lpstr>G8</vt:lpstr>
      <vt:lpstr>G9</vt:lpstr>
      <vt:lpstr>G10</vt:lpstr>
      <vt:lpstr>G11</vt:lpstr>
      <vt:lpstr>DATA</vt:lpstr>
      <vt:lpstr>'C10'!Área_de_impresión</vt:lpstr>
      <vt:lpstr>'C5'!Área_de_impresión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Alfredo Montalva</dc:creator>
  <cp:lastModifiedBy>Ricardo Varas</cp:lastModifiedBy>
  <cp:lastPrinted>2022-12-01T16:28:17Z</cp:lastPrinted>
  <dcterms:created xsi:type="dcterms:W3CDTF">2022-11-29T16:49:58Z</dcterms:created>
  <dcterms:modified xsi:type="dcterms:W3CDTF">2023-02-24T16:54:10Z</dcterms:modified>
</cp:coreProperties>
</file>